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rrentDocs\FORMS\"/>
    </mc:Choice>
  </mc:AlternateContent>
  <xr:revisionPtr revIDLastSave="0" documentId="13_ncr:1_{D7359D47-E6FD-452E-B0F9-7FB56A355447}" xr6:coauthVersionLast="47" xr6:coauthVersionMax="47" xr10:uidLastSave="{00000000-0000-0000-0000-000000000000}"/>
  <workbookProtection workbookAlgorithmName="SHA-512" workbookHashValue="2gsye+Bf7KoMIdhB0iZtSe8b/Q/SyAhGdWTuj5I/PuRJgxP6K49Q0r82XeV3fQguAxhA8nWIyDenm84qaX2b2Q==" workbookSaltValue="/maGSi2dC9aX1b4up5fnjw==" workbookSpinCount="100000" lockStructure="1"/>
  <bookViews>
    <workbookView xWindow="-120" yWindow="-120" windowWidth="20730" windowHeight="11040" tabRatio="500" activeTab="1" xr2:uid="{00000000-000D-0000-FFFF-FFFF00000000}"/>
  </bookViews>
  <sheets>
    <sheet name="GRAND TOTAL" sheetId="6" r:id="rId1"/>
    <sheet name="Page 1" sheetId="1" r:id="rId2"/>
    <sheet name="Page 2" sheetId="7" r:id="rId3"/>
    <sheet name="Page 3" sheetId="3" r:id="rId4"/>
    <sheet name="Page 4" sheetId="4" r:id="rId5"/>
  </sheets>
  <definedNames>
    <definedName name="_xlnm.Print_Area" localSheetId="1">'Page 1'!$B$1:$J$54</definedName>
    <definedName name="_xlnm.Print_Area" localSheetId="3">'Page 3'!$A$3:$I$63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3" i="1" l="1"/>
  <c r="J26" i="1"/>
  <c r="I26" i="1"/>
  <c r="H43" i="7"/>
  <c r="I43" i="7" s="1"/>
  <c r="H42" i="7"/>
  <c r="I42" i="7" s="1"/>
  <c r="H41" i="7"/>
  <c r="I41" i="7" s="1"/>
  <c r="I40" i="7"/>
  <c r="H40" i="7"/>
  <c r="H39" i="7"/>
  <c r="I39" i="7" s="1"/>
  <c r="H38" i="7"/>
  <c r="I38" i="7" s="1"/>
  <c r="H37" i="7"/>
  <c r="I37" i="7" s="1"/>
  <c r="I36" i="7"/>
  <c r="H36" i="7"/>
  <c r="H35" i="7"/>
  <c r="I35" i="7" s="1"/>
  <c r="H34" i="7"/>
  <c r="I34" i="7" s="1"/>
  <c r="H33" i="7"/>
  <c r="I33" i="7" s="1"/>
  <c r="I32" i="7"/>
  <c r="H32" i="7"/>
  <c r="H31" i="7"/>
  <c r="I31" i="7" s="1"/>
  <c r="H30" i="7"/>
  <c r="I30" i="7" s="1"/>
  <c r="H29" i="7"/>
  <c r="I29" i="7" s="1"/>
  <c r="I25" i="7"/>
  <c r="H25" i="7"/>
  <c r="H24" i="7"/>
  <c r="I24" i="7" s="1"/>
  <c r="H23" i="7"/>
  <c r="I23" i="7" s="1"/>
  <c r="H22" i="7"/>
  <c r="I22" i="7" s="1"/>
  <c r="I21" i="7"/>
  <c r="H21" i="7"/>
  <c r="H20" i="7"/>
  <c r="I20" i="7" s="1"/>
  <c r="H19" i="7"/>
  <c r="I19" i="7" s="1"/>
  <c r="H18" i="7"/>
  <c r="I18" i="7" s="1"/>
  <c r="I17" i="7"/>
  <c r="H17" i="7"/>
  <c r="H16" i="7"/>
  <c r="I16" i="7" s="1"/>
  <c r="H15" i="7"/>
  <c r="I15" i="7" s="1"/>
  <c r="H14" i="7"/>
  <c r="I14" i="7" s="1"/>
  <c r="I13" i="7"/>
  <c r="H13" i="7"/>
  <c r="H12" i="7"/>
  <c r="I12" i="7" s="1"/>
  <c r="H11" i="7"/>
  <c r="I11" i="7" s="1"/>
  <c r="H10" i="7"/>
  <c r="I10" i="7" s="1"/>
  <c r="I9" i="7"/>
  <c r="H9" i="7"/>
  <c r="H8" i="7"/>
  <c r="I8" i="7" s="1"/>
  <c r="H7" i="7"/>
  <c r="I7" i="7" s="1"/>
  <c r="H6" i="7"/>
  <c r="I6" i="7" s="1"/>
  <c r="I47" i="7" l="1"/>
  <c r="E25" i="6" s="1"/>
  <c r="F37" i="4" l="1"/>
  <c r="G37" i="4"/>
  <c r="F42" i="4"/>
  <c r="G42" i="4" s="1"/>
  <c r="F43" i="4"/>
  <c r="G43" i="4" s="1"/>
  <c r="F41" i="4"/>
  <c r="G41" i="4" s="1"/>
  <c r="F40" i="4"/>
  <c r="G40" i="4" s="1"/>
  <c r="F39" i="4"/>
  <c r="G39" i="4" s="1"/>
  <c r="F38" i="4"/>
  <c r="G38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I44" i="1"/>
  <c r="J44" i="1" s="1"/>
  <c r="I45" i="1"/>
  <c r="J45" i="1" s="1"/>
  <c r="I46" i="1"/>
  <c r="J46" i="1" s="1"/>
  <c r="I47" i="1"/>
  <c r="J47" i="1" s="1"/>
  <c r="I48" i="1"/>
  <c r="J48" i="1" s="1"/>
  <c r="I43" i="1"/>
  <c r="J43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30" i="1"/>
  <c r="J30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6" i="1"/>
  <c r="J6" i="1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7" i="3"/>
  <c r="I47" i="3" s="1"/>
  <c r="H48" i="3"/>
  <c r="I48" i="3" s="1"/>
  <c r="H37" i="3"/>
  <c r="I37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6" i="3"/>
  <c r="I6" i="3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6" i="4"/>
  <c r="G6" i="4" s="1"/>
  <c r="I56" i="3" l="1"/>
  <c r="E27" i="6" s="1"/>
  <c r="G46" i="4"/>
  <c r="E29" i="6" s="1"/>
  <c r="E23" i="6"/>
  <c r="E32" i="6" l="1"/>
</calcChain>
</file>

<file path=xl/sharedStrings.xml><?xml version="1.0" encoding="utf-8"?>
<sst xmlns="http://schemas.openxmlformats.org/spreadsheetml/2006/main" count="350" uniqueCount="291">
  <si>
    <t>DESCRIPTION</t>
  </si>
  <si>
    <t>ITEM NO.</t>
  </si>
  <si>
    <t>QUANTITY</t>
  </si>
  <si>
    <t>UNIT PRICE</t>
  </si>
  <si>
    <t>TOTAL</t>
  </si>
  <si>
    <t>6th Edition Basic Text (Hardcover)</t>
  </si>
  <si>
    <t>6th Edition Basic Basic Text (Softcover)</t>
  </si>
  <si>
    <t>1102*</t>
  </si>
  <si>
    <t>6th Edition Pocket-sized Basic Text (Softcover)</t>
  </si>
  <si>
    <t>6th Edition Basic Text, Line Numbered</t>
  </si>
  <si>
    <t>1101LN</t>
  </si>
  <si>
    <t>6th Edition Basic Text, Large Print</t>
  </si>
  <si>
    <t>XLP1101</t>
  </si>
  <si>
    <t>It Works: How and Why (Hardcover)</t>
  </si>
  <si>
    <t>It Works: How and Why (Softcover)</t>
  </si>
  <si>
    <t>1143*</t>
  </si>
  <si>
    <t>Pocket-sized It Works: How and Why</t>
  </si>
  <si>
    <t>It Works: How and Why Large Print</t>
  </si>
  <si>
    <t>XLP1140</t>
  </si>
  <si>
    <t xml:space="preserve">Just for Today, Revised—Daily Meditations </t>
  </si>
  <si>
    <t>1112*</t>
  </si>
  <si>
    <t>Pocket-sized Just for Today, revised</t>
  </si>
  <si>
    <t>An Introductory Guide to Narcotics Anonymous</t>
  </si>
  <si>
    <t>1200*</t>
  </si>
  <si>
    <t>The Narcotics Anonymous Step Working Guides</t>
  </si>
  <si>
    <t>1400*</t>
  </si>
  <si>
    <t>Sponsorship (Softcover Only)</t>
  </si>
  <si>
    <t>1130*</t>
  </si>
  <si>
    <t>Living Clean: The Journey Continues (Hardcover)</t>
  </si>
  <si>
    <t>Living Clean: The Journey Continues (Softcover)</t>
  </si>
  <si>
    <t>1151*</t>
  </si>
  <si>
    <t>Guiding Principles: The Spirit of Our Traditions (Hardcover)</t>
  </si>
  <si>
    <t>Guiding Principles: The Spirit of Our Traditions (Softcover)</t>
  </si>
  <si>
    <t>1202*</t>
  </si>
  <si>
    <t xml:space="preserve">Basic Library (set of 5 sb recovery books) </t>
  </si>
  <si>
    <t xml:space="preserve">BOOKLETS </t>
  </si>
  <si>
    <t>Twelve Concepts for NA Service</t>
  </si>
  <si>
    <t>1164*</t>
  </si>
  <si>
    <t>NA White Booklet</t>
  </si>
  <si>
    <t>1500*</t>
  </si>
  <si>
    <t>NA White Booklet HI version (no staples)</t>
  </si>
  <si>
    <t>1500HI</t>
  </si>
  <si>
    <t>1500ASL</t>
  </si>
  <si>
    <t>In Times of Illness (Revised)</t>
  </si>
  <si>
    <t>1603*</t>
  </si>
  <si>
    <t>The Group Booklet (Revised)</t>
  </si>
  <si>
    <t>1600*</t>
  </si>
  <si>
    <t>Behind the Walls</t>
  </si>
  <si>
    <t>1601*</t>
  </si>
  <si>
    <t>Behind the Walls HI version (no staples)</t>
  </si>
  <si>
    <t>1601HI</t>
  </si>
  <si>
    <t>Working Step Four in NA</t>
  </si>
  <si>
    <t>3110*</t>
  </si>
  <si>
    <t>NA: A Resource in Your Community</t>
  </si>
  <si>
    <t>1604*</t>
  </si>
  <si>
    <t xml:space="preserve">SMALL BOOKLETS </t>
  </si>
  <si>
    <t>IP #2 The Group</t>
  </si>
  <si>
    <t>3102*</t>
  </si>
  <si>
    <t>IP #17 For Those in Treatment</t>
  </si>
  <si>
    <t>3117*</t>
  </si>
  <si>
    <t>IP #21 The Loner</t>
  </si>
  <si>
    <t>3121*</t>
  </si>
  <si>
    <t>IP #24 Money Matters: Self-Support in NA</t>
  </si>
  <si>
    <t>3124*</t>
  </si>
  <si>
    <t>IP #28 Funding NA Services</t>
  </si>
  <si>
    <t>3128*</t>
  </si>
  <si>
    <t>IP #30 Mental Health in Recovery</t>
  </si>
  <si>
    <t>PAMPHLETS</t>
  </si>
  <si>
    <t>IP #1 Who, What, How, and Why</t>
  </si>
  <si>
    <t>3101*</t>
  </si>
  <si>
    <t>IP #5 Another Look</t>
  </si>
  <si>
    <t>3105*</t>
  </si>
  <si>
    <t>IP #6 Recovery and Relapse</t>
  </si>
  <si>
    <t>3106*</t>
  </si>
  <si>
    <t>IP #7 Am I an Addict?</t>
  </si>
  <si>
    <t>3107*</t>
  </si>
  <si>
    <t>IP #8 Just for Today</t>
  </si>
  <si>
    <t>3108*</t>
  </si>
  <si>
    <t>IP #9 Living the Program</t>
  </si>
  <si>
    <t>3109*</t>
  </si>
  <si>
    <t>IP #11 Sponsorship, Revised</t>
  </si>
  <si>
    <t>3111*</t>
  </si>
  <si>
    <t>IP #12 The Triangle of Self-Obsession</t>
  </si>
  <si>
    <t>3112*</t>
  </si>
  <si>
    <t>IP #13 By Young Addicts, For Young Addicts</t>
  </si>
  <si>
    <t>3113*</t>
  </si>
  <si>
    <t>IP #14 One Addict’s Experience…</t>
  </si>
  <si>
    <t>3114*</t>
  </si>
  <si>
    <t>IP #15 PI and the NA Member</t>
  </si>
  <si>
    <t>3115*</t>
  </si>
  <si>
    <t>IP #16 For the Newcomer</t>
  </si>
  <si>
    <t>3116*</t>
  </si>
  <si>
    <t>IP #19 Self-Acceptance</t>
  </si>
  <si>
    <t>3119*</t>
  </si>
  <si>
    <t>IP #20 H&amp;I Service and the NA Member</t>
  </si>
  <si>
    <t>3120*</t>
  </si>
  <si>
    <t>IP #22 Welcome to NA</t>
  </si>
  <si>
    <t>3122*</t>
  </si>
  <si>
    <t>IP #23 Staying Clean on the Outside</t>
  </si>
  <si>
    <t>3123*</t>
  </si>
  <si>
    <t>IP #26 Accessibility for Those with Additional Needs</t>
  </si>
  <si>
    <t>3126*</t>
  </si>
  <si>
    <t>IP #27 For the Parents/Guardians of Young People in NA</t>
  </si>
  <si>
    <t>3127*</t>
  </si>
  <si>
    <t>IP #29 An Introduction to NA Meetings</t>
  </si>
  <si>
    <t>3129*</t>
  </si>
  <si>
    <t>IP #29 An Introduction to NA Meetings HI version (no staples)</t>
  </si>
  <si>
    <t>3129HI</t>
  </si>
  <si>
    <t xml:space="preserve"> GROUP SPECIALTY ITEMS</t>
  </si>
  <si>
    <t>Group Starter Kit</t>
  </si>
  <si>
    <t>7th Tradition Box</t>
  </si>
  <si>
    <t>Group Reading Cards (Set of 7)</t>
  </si>
  <si>
    <t>Complete Poster Set of 8  (includes items marked with )</t>
  </si>
  <si>
    <t> My Gratitude Speaks Poster (17½" x 23")</t>
  </si>
  <si>
    <t> Serenity Prayer Poster (17½" x 23")</t>
  </si>
  <si>
    <t> Twelve Steps Poster (23" x 35")</t>
  </si>
  <si>
    <t> Twelve Traditions Poster (23" x 35")</t>
  </si>
  <si>
    <t> Third Step Prayer Poster (17½" x 23")</t>
  </si>
  <si>
    <t> Just for Today Poster (17½" x 23")</t>
  </si>
  <si>
    <t> Twelve Concepts Poster (23" x 35")</t>
  </si>
  <si>
    <t> NA Service Prayer Poster (17 1/2" x 23")</t>
  </si>
  <si>
    <t>NA Wallet Card (Group Readings) (Bundle of 15)</t>
  </si>
  <si>
    <t>Literature Rack (Wire, 8-Pocket)</t>
  </si>
  <si>
    <t>Literature Rack (Wire, 16-Pocket)</t>
  </si>
  <si>
    <t>SERVICE PRODUCTS</t>
  </si>
  <si>
    <t>H&amp;I Handbook with Audio CD</t>
  </si>
  <si>
    <t>H&amp;I Basics</t>
  </si>
  <si>
    <t>2101G</t>
  </si>
  <si>
    <t>Public Relations Handbook (Regular 3-hole punch paper)</t>
  </si>
  <si>
    <t>PR Basics</t>
  </si>
  <si>
    <t>2102B</t>
  </si>
  <si>
    <t>A Guide to World Services in NA, 2018-2020</t>
  </si>
  <si>
    <t>Literature Committee Handbook (Revised 4/91)</t>
  </si>
  <si>
    <t>Handbook for NA Newsletters</t>
  </si>
  <si>
    <t>A Guide to Phoneline Service</t>
  </si>
  <si>
    <t>2110*</t>
  </si>
  <si>
    <t>A Guide to Local Services in NA, 2002 Version</t>
  </si>
  <si>
    <t>2111*</t>
  </si>
  <si>
    <t>Outreach Resource Information</t>
  </si>
  <si>
    <t>Additional Needs Resource Information</t>
  </si>
  <si>
    <t>Institutional Group Guide</t>
  </si>
  <si>
    <t>Planning Basics</t>
  </si>
  <si>
    <t>Phoneline Basics</t>
  </si>
  <si>
    <t>Group Business Meeting</t>
  </si>
  <si>
    <t>2202*</t>
  </si>
  <si>
    <t>Group Trusted Servants: Roles &amp; Responsibilities</t>
  </si>
  <si>
    <t>2203*</t>
  </si>
  <si>
    <t>Disruptive &amp; Violent Behavior</t>
  </si>
  <si>
    <t>2204*</t>
  </si>
  <si>
    <t>NA Groups &amp; Medication</t>
  </si>
  <si>
    <t>2205*</t>
  </si>
  <si>
    <t>Principles and Leadership in NA Service</t>
  </si>
  <si>
    <t>2206*</t>
  </si>
  <si>
    <t>Social Media and Our Guiding Principles</t>
  </si>
  <si>
    <t>2207*</t>
  </si>
  <si>
    <t>Membership Survey</t>
  </si>
  <si>
    <t>2301*</t>
  </si>
  <si>
    <t>Information about NA</t>
  </si>
  <si>
    <t>2302*</t>
  </si>
  <si>
    <t>NA &amp; Persons Receiving Medication-Assisted Treatment</t>
  </si>
  <si>
    <t>2306*</t>
  </si>
  <si>
    <t>PR Folder</t>
  </si>
  <si>
    <r>
      <rPr>
        <sz val="10"/>
        <color rgb="FF000000"/>
        <rFont val="Times New Roman"/>
        <family val="1"/>
        <charset val="1"/>
      </rPr>
      <t xml:space="preserve">            </t>
    </r>
    <r>
      <rPr>
        <b/>
        <sz val="10"/>
        <color rgb="FF000000"/>
        <rFont val="Calibri"/>
        <family val="2"/>
        <charset val="1"/>
      </rPr>
      <t xml:space="preserve">  </t>
    </r>
    <r>
      <rPr>
        <b/>
        <sz val="10"/>
        <color rgb="FF000000"/>
        <rFont val="Arial"/>
        <family val="2"/>
        <charset val="1"/>
      </rPr>
      <t>KEY TAG AND CHIPS</t>
    </r>
  </si>
  <si>
    <t>Welcome Keytag (white)</t>
  </si>
  <si>
    <t>4100*</t>
  </si>
  <si>
    <t>30 Day Keytag (orange)</t>
  </si>
  <si>
    <t>4101*</t>
  </si>
  <si>
    <t>60 Day Keytag (green)</t>
  </si>
  <si>
    <t>4102*</t>
  </si>
  <si>
    <t xml:space="preserve">90 Day Keytag (red) </t>
  </si>
  <si>
    <t>4103*</t>
  </si>
  <si>
    <t>6 Month Keytag (blue)</t>
  </si>
  <si>
    <t>4104*</t>
  </si>
  <si>
    <t>9 Month Keytag (yellow)</t>
  </si>
  <si>
    <t>4105*</t>
  </si>
  <si>
    <t>1 Year Keytag (moonglow)</t>
  </si>
  <si>
    <t>4106*</t>
  </si>
  <si>
    <t>18 Month Keytag (gray)</t>
  </si>
  <si>
    <t>4107*</t>
  </si>
  <si>
    <t>Multi-Year Keytag (black)</t>
  </si>
  <si>
    <t>4108*</t>
  </si>
  <si>
    <t xml:space="preserve">18 Month Chip w/ metal chain (gray) </t>
  </si>
  <si>
    <t xml:space="preserve">Multi-Year Chip w/ metal chain (black) </t>
  </si>
  <si>
    <r>
      <rPr>
        <sz val="10"/>
        <color rgb="FF000000"/>
        <rFont val="Times New Roman"/>
        <family val="1"/>
        <charset val="1"/>
      </rPr>
      <t xml:space="preserve">          </t>
    </r>
    <r>
      <rPr>
        <b/>
        <sz val="10"/>
        <color rgb="FF000000"/>
        <rFont val="Arial"/>
        <family val="2"/>
        <charset val="1"/>
      </rPr>
      <t>BRONZE MEDALLIONS</t>
    </r>
  </si>
  <si>
    <t>QTY</t>
  </si>
  <si>
    <t>4300*</t>
  </si>
  <si>
    <t>Bronze 21</t>
  </si>
  <si>
    <t>4321*</t>
  </si>
  <si>
    <t>Bronze 1</t>
  </si>
  <si>
    <t>4301*</t>
  </si>
  <si>
    <t>Bronze 22</t>
  </si>
  <si>
    <t>4322*</t>
  </si>
  <si>
    <t>Bronze 2</t>
  </si>
  <si>
    <t>4302*</t>
  </si>
  <si>
    <t>Bronze 23</t>
  </si>
  <si>
    <t>4323*</t>
  </si>
  <si>
    <t>Bronze 3</t>
  </si>
  <si>
    <t>4303*</t>
  </si>
  <si>
    <t>Bronze 24</t>
  </si>
  <si>
    <t>4324*</t>
  </si>
  <si>
    <t>Bronze 4</t>
  </si>
  <si>
    <t>4304*</t>
  </si>
  <si>
    <t>Bronze 25</t>
  </si>
  <si>
    <t>4325*</t>
  </si>
  <si>
    <t>Bronze 5</t>
  </si>
  <si>
    <t>4305*</t>
  </si>
  <si>
    <t>Bronze 26</t>
  </si>
  <si>
    <t>4326*</t>
  </si>
  <si>
    <t>Bronze 6</t>
  </si>
  <si>
    <t>4306*</t>
  </si>
  <si>
    <t>Bronze 27</t>
  </si>
  <si>
    <t>4327*</t>
  </si>
  <si>
    <t>Bronze 7</t>
  </si>
  <si>
    <t>4307*</t>
  </si>
  <si>
    <t>Bronze 28</t>
  </si>
  <si>
    <t>4328*</t>
  </si>
  <si>
    <t>Bronze 8</t>
  </si>
  <si>
    <t>4308*</t>
  </si>
  <si>
    <t>Bronze 29</t>
  </si>
  <si>
    <t>4329*</t>
  </si>
  <si>
    <t>Bronze 9</t>
  </si>
  <si>
    <t>4309*</t>
  </si>
  <si>
    <t>Bronze 30</t>
  </si>
  <si>
    <t>4330*</t>
  </si>
  <si>
    <t>Bronze 10</t>
  </si>
  <si>
    <t>4310*</t>
  </si>
  <si>
    <t>43___</t>
  </si>
  <si>
    <t>Bronze 11</t>
  </si>
  <si>
    <t>4311*</t>
  </si>
  <si>
    <t>Bronze 12</t>
  </si>
  <si>
    <t>4312*</t>
  </si>
  <si>
    <t>Bronze 13</t>
  </si>
  <si>
    <t>4313*</t>
  </si>
  <si>
    <t>Bronze 14</t>
  </si>
  <si>
    <t>4314*</t>
  </si>
  <si>
    <t>Bronze 15</t>
  </si>
  <si>
    <t>4315*</t>
  </si>
  <si>
    <t>Bronze 16</t>
  </si>
  <si>
    <t>4316*</t>
  </si>
  <si>
    <t>Bronze 17</t>
  </si>
  <si>
    <t>4317*</t>
  </si>
  <si>
    <t>Bronze 18</t>
  </si>
  <si>
    <t>4318*</t>
  </si>
  <si>
    <t>Bronze 19</t>
  </si>
  <si>
    <t>4319*</t>
  </si>
  <si>
    <t>Bronze 20</t>
  </si>
  <si>
    <t>4320*</t>
  </si>
  <si>
    <t>Bronze 18 month</t>
  </si>
  <si>
    <t>SALES TAX</t>
  </si>
  <si>
    <t>TOTAL ORDER</t>
  </si>
  <si>
    <t xml:space="preserve">Please include the language code“CS”before the Item No. </t>
  </si>
  <si>
    <t>If language not indicated the order will be filled in English.</t>
  </si>
  <si>
    <t>NOTE: All items with an asterisk * are available in Spanish translation.</t>
  </si>
  <si>
    <t>MONTEREY LITERATURE ORDER FORM</t>
  </si>
  <si>
    <t>UNIT PRICE W/ TAX</t>
  </si>
  <si>
    <t>Thank you for placing your order with MCANA Literature Committee</t>
  </si>
  <si>
    <t>TOTAL PAGE 2</t>
  </si>
  <si>
    <t>TOTAL PAGE 1</t>
  </si>
  <si>
    <t>TOTAL PAGE 4</t>
  </si>
  <si>
    <r>
      <t xml:space="preserve">TOTAL </t>
    </r>
    <r>
      <rPr>
        <sz val="9"/>
        <color rgb="FF000000"/>
        <rFont val="Times New Roman"/>
        <family val="1"/>
      </rPr>
      <t xml:space="preserve">from </t>
    </r>
    <r>
      <rPr>
        <sz val="16"/>
        <color rgb="FF000000"/>
        <rFont val="Times New Roman"/>
        <family val="1"/>
      </rPr>
      <t>PAGE 1</t>
    </r>
  </si>
  <si>
    <r>
      <t xml:space="preserve">TOTAL </t>
    </r>
    <r>
      <rPr>
        <sz val="9"/>
        <color rgb="FF000000"/>
        <rFont val="Times New Roman"/>
        <family val="1"/>
      </rPr>
      <t xml:space="preserve">from </t>
    </r>
    <r>
      <rPr>
        <sz val="16"/>
        <color rgb="FF000000"/>
        <rFont val="Times New Roman"/>
        <family val="1"/>
      </rPr>
      <t>PAGE 2</t>
    </r>
  </si>
  <si>
    <r>
      <t xml:space="preserve">TOTAL </t>
    </r>
    <r>
      <rPr>
        <sz val="9"/>
        <color rgb="FF000000"/>
        <rFont val="Times New Roman"/>
        <family val="1"/>
      </rPr>
      <t>from</t>
    </r>
    <r>
      <rPr>
        <sz val="16"/>
        <color rgb="FF000000"/>
        <rFont val="Times New Roman"/>
        <family val="1"/>
      </rPr>
      <t xml:space="preserve"> PAGE 3</t>
    </r>
  </si>
  <si>
    <r>
      <t xml:space="preserve">TOTAL </t>
    </r>
    <r>
      <rPr>
        <sz val="9"/>
        <color rgb="FF000000"/>
        <rFont val="Times New Roman"/>
        <family val="1"/>
      </rPr>
      <t>from</t>
    </r>
    <r>
      <rPr>
        <sz val="16"/>
        <color rgb="FF000000"/>
        <rFont val="Times New Roman"/>
        <family val="1"/>
      </rPr>
      <t xml:space="preserve"> PAGE 4</t>
    </r>
  </si>
  <si>
    <t>This form can be used online and will calculate your totals auto-magically</t>
  </si>
  <si>
    <t>Your humble servants thank you for your support</t>
  </si>
  <si>
    <t>This will cut down on mistakes and wait time at monthly ASC meetings! YAY!</t>
  </si>
  <si>
    <t>PRICE W/TAX</t>
  </si>
  <si>
    <r>
      <t xml:space="preserve">                     </t>
    </r>
    <r>
      <rPr>
        <b/>
        <sz val="10"/>
        <color rgb="FF231F20"/>
        <rFont val="Arial"/>
        <family val="2"/>
        <charset val="1"/>
      </rPr>
      <t>BOOKS</t>
    </r>
  </si>
  <si>
    <t>Page 1</t>
  </si>
  <si>
    <t>GSR:</t>
  </si>
  <si>
    <t>Phone number:</t>
  </si>
  <si>
    <t>Group:</t>
  </si>
  <si>
    <t>Date:</t>
  </si>
  <si>
    <t>Notes:</t>
  </si>
  <si>
    <t>Page 2</t>
  </si>
  <si>
    <t>TOTAL Page 3</t>
  </si>
  <si>
    <t>Page 3</t>
  </si>
  <si>
    <r>
      <t xml:space="preserve">Treasurer’s Handbook, </t>
    </r>
    <r>
      <rPr>
        <i/>
        <sz val="10"/>
        <color rgb="FF231F20"/>
        <rFont val="Arial"/>
        <family val="2"/>
        <charset val="1"/>
      </rPr>
      <t>Revised</t>
    </r>
  </si>
  <si>
    <r>
      <t xml:space="preserve">Group Treasurer's Workbook, </t>
    </r>
    <r>
      <rPr>
        <i/>
        <sz val="10"/>
        <color rgb="FF231F20"/>
        <rFont val="Arial"/>
        <family val="2"/>
        <charset val="1"/>
      </rPr>
      <t>Revised</t>
    </r>
  </si>
  <si>
    <r>
      <t xml:space="preserve">Group Treasurer's Record Pad, </t>
    </r>
    <r>
      <rPr>
        <i/>
        <sz val="10"/>
        <color rgb="FF231F20"/>
        <rFont val="Arial"/>
        <family val="2"/>
        <charset val="1"/>
      </rPr>
      <t xml:space="preserve">Revised </t>
    </r>
    <r>
      <rPr>
        <sz val="10"/>
        <color rgb="FF231F20"/>
        <rFont val="Arial"/>
        <family val="2"/>
        <charset val="1"/>
      </rPr>
      <t>(records for 13 months)</t>
    </r>
  </si>
  <si>
    <t>NOTE: All items with an asterisk * are available in Spanish. Please include code "CS" before item no. If language is not indicated the order will ve filled in English.</t>
  </si>
  <si>
    <t>Page 4</t>
  </si>
  <si>
    <t>31-45 years</t>
  </si>
  <si>
    <t>Price  Increase  Effective  1  January  2023 - PRICES INCLUDE TAX</t>
  </si>
  <si>
    <t>GRAY HIGHLIGHT = ITEM KEPT IN STOCK</t>
  </si>
  <si>
    <t>A Spiritual Principal A Day</t>
  </si>
  <si>
    <t xml:space="preserve">The NA Survival Kit </t>
  </si>
  <si>
    <t>*NEW*</t>
  </si>
  <si>
    <t>GRAY HIGHLIGHT = ITEMS KEPT IN STOCK</t>
  </si>
  <si>
    <t>GRAY HIGHLIGHT= ITEM KEPT IN STOCK</t>
  </si>
  <si>
    <t>revised 7/30/23 melissa m. + new item 9/8/25 raichel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</si>
</sst>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0.00"/>
    <numFmt numFmtId="165" formatCode="\$#,##0.00_);[Red]&quot;($&quot;#,##0.00\)"/>
    <numFmt numFmtId="166" formatCode="&quot;$&quot;#,##0.00"/>
  </numFmts>
  <fonts count="4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1"/>
    </font>
    <font>
      <b/>
      <sz val="8"/>
      <color rgb="FF231F20"/>
      <name val="Calibri"/>
      <family val="2"/>
      <charset val="1"/>
    </font>
    <font>
      <b/>
      <sz val="10"/>
      <color rgb="FF231F20"/>
      <name val="Calibri"/>
      <family val="2"/>
      <charset val="1"/>
    </font>
    <font>
      <b/>
      <sz val="10"/>
      <color rgb="FF231F20"/>
      <name val="Arial"/>
      <family val="2"/>
      <charset val="1"/>
    </font>
    <font>
      <sz val="9"/>
      <color rgb="FF231F20"/>
      <name val="Arial"/>
      <family val="2"/>
      <charset val="1"/>
    </font>
    <font>
      <sz val="9"/>
      <name val="Arial"/>
      <family val="2"/>
      <charset val="1"/>
    </font>
    <font>
      <b/>
      <sz val="8"/>
      <name val="Calibri"/>
      <family val="2"/>
      <charset val="1"/>
    </font>
    <font>
      <sz val="9"/>
      <color rgb="FF000000"/>
      <name val="Times New Roman"/>
      <family val="1"/>
      <charset val="1"/>
    </font>
    <font>
      <b/>
      <sz val="9"/>
      <color rgb="FF231F20"/>
      <name val="Calibri"/>
      <family val="2"/>
      <charset val="1"/>
    </font>
    <font>
      <sz val="8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231F20"/>
      <name val="Arial"/>
      <family val="2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C00000"/>
      <name val="Times New Roman"/>
      <family val="1"/>
    </font>
    <font>
      <sz val="14"/>
      <color rgb="FF000000"/>
      <name val="Times New Roman"/>
      <family val="1"/>
    </font>
    <font>
      <sz val="14"/>
      <color rgb="FF002060"/>
      <name val="Trade Gothic Next Heavy"/>
      <family val="2"/>
    </font>
    <font>
      <b/>
      <sz val="14"/>
      <color rgb="FFFF0000"/>
      <name val="Times New Roman"/>
      <family val="1"/>
    </font>
    <font>
      <b/>
      <sz val="9"/>
      <name val="Calibri"/>
      <family val="2"/>
      <charset val="1"/>
    </font>
    <font>
      <sz val="10"/>
      <color rgb="FF231F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Calibri"/>
      <family val="2"/>
      <charset val="1"/>
    </font>
    <font>
      <b/>
      <sz val="10"/>
      <color rgb="FFC00000"/>
      <name val="Calibri"/>
      <family val="2"/>
      <charset val="1"/>
    </font>
    <font>
      <b/>
      <sz val="14"/>
      <color theme="4" tint="-0.499984740745262"/>
      <name val="Trade Gothic Next Heavy"/>
      <family val="2"/>
    </font>
    <font>
      <sz val="12"/>
      <color rgb="FF000000"/>
      <name val="Calibri"/>
      <family val="2"/>
      <charset val="1"/>
    </font>
    <font>
      <i/>
      <sz val="10"/>
      <color rgb="FF231F20"/>
      <name val="Arial"/>
      <family val="2"/>
      <charset val="1"/>
    </font>
    <font>
      <b/>
      <sz val="9"/>
      <color rgb="FF231F20"/>
      <name val="Calibri"/>
      <family val="2"/>
    </font>
    <font>
      <b/>
      <sz val="9"/>
      <name val="Calibri"/>
      <family val="2"/>
    </font>
    <font>
      <sz val="12"/>
      <color rgb="FF000000"/>
      <name val="Times New Roman"/>
      <family val="1"/>
      <charset val="204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rgb="FF231F20"/>
      <name val="Arial"/>
      <family val="2"/>
    </font>
    <font>
      <sz val="6"/>
      <color rgb="FF000000"/>
      <name val="Times New Roman"/>
      <family val="1"/>
    </font>
    <font>
      <b/>
      <sz val="8"/>
      <color rgb="FF231F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left" vertical="top" wrapText="1" indent="2"/>
    </xf>
    <xf numFmtId="0" fontId="7" fillId="0" borderId="3" xfId="0" applyFont="1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top" wrapText="1" inden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indent="2" shrinkToFit="1"/>
    </xf>
    <xf numFmtId="164" fontId="5" fillId="0" borderId="0" xfId="0" applyNumberFormat="1" applyFont="1" applyAlignment="1">
      <alignment horizontal="left" vertical="top" indent="2" shrinkToFit="1"/>
    </xf>
    <xf numFmtId="0" fontId="14" fillId="0" borderId="0" xfId="0" applyFont="1" applyAlignment="1">
      <alignment horizontal="left" vertical="top"/>
    </xf>
    <xf numFmtId="0" fontId="15" fillId="0" borderId="0" xfId="0" applyFont="1"/>
    <xf numFmtId="166" fontId="0" fillId="0" borderId="0" xfId="0" applyNumberFormat="1"/>
    <xf numFmtId="166" fontId="7" fillId="0" borderId="3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166" fontId="15" fillId="0" borderId="0" xfId="0" applyNumberFormat="1" applyFont="1" applyAlignment="1">
      <alignment horizontal="left"/>
    </xf>
    <xf numFmtId="166" fontId="0" fillId="0" borderId="1" xfId="0" applyNumberForma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66" fontId="8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0" borderId="0" xfId="0" applyFont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shrinkToFit="1"/>
    </xf>
    <xf numFmtId="164" fontId="1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shrinkToFit="1"/>
    </xf>
    <xf numFmtId="164" fontId="11" fillId="0" borderId="0" xfId="0" applyNumberFormat="1" applyFont="1" applyAlignment="1">
      <alignment horizontal="left" vertical="top"/>
    </xf>
    <xf numFmtId="166" fontId="2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43" fontId="5" fillId="0" borderId="0" xfId="0" applyNumberFormat="1" applyFont="1" applyAlignment="1">
      <alignment horizontal="center" shrinkToFit="1"/>
    </xf>
    <xf numFmtId="43" fontId="8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left" vertical="top" indent="1" shrinkToFi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top" wrapText="1"/>
    </xf>
    <xf numFmtId="1" fontId="27" fillId="0" borderId="2" xfId="0" applyNumberFormat="1" applyFont="1" applyBorder="1" applyAlignment="1">
      <alignment horizontal="left" vertical="top" indent="1" shrinkToFit="1"/>
    </xf>
    <xf numFmtId="164" fontId="27" fillId="0" borderId="2" xfId="0" applyNumberFormat="1" applyFont="1" applyBorder="1" applyAlignment="1">
      <alignment horizontal="left" vertical="top" indent="1" shrinkToFit="1"/>
    </xf>
    <xf numFmtId="0" fontId="27" fillId="0" borderId="2" xfId="0" applyFont="1" applyBorder="1" applyAlignment="1">
      <alignment horizontal="left" vertical="top" wrapText="1" indent="1"/>
    </xf>
    <xf numFmtId="0" fontId="29" fillId="0" borderId="2" xfId="0" applyFont="1" applyBorder="1" applyAlignment="1">
      <alignment horizontal="left" vertical="top" wrapText="1" indent="1"/>
    </xf>
    <xf numFmtId="0" fontId="29" fillId="0" borderId="5" xfId="0" applyFont="1" applyBorder="1" applyAlignment="1">
      <alignment horizontal="left" vertical="top" wrapText="1" indent="1"/>
    </xf>
    <xf numFmtId="164" fontId="27" fillId="0" borderId="4" xfId="0" applyNumberFormat="1" applyFont="1" applyBorder="1" applyAlignment="1">
      <alignment horizontal="left" vertical="top" indent="1" shrinkToFit="1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wrapText="1"/>
    </xf>
    <xf numFmtId="164" fontId="27" fillId="0" borderId="7" xfId="0" applyNumberFormat="1" applyFont="1" applyBorder="1" applyAlignment="1">
      <alignment horizontal="center" vertical="top" shrinkToFit="1"/>
    </xf>
    <xf numFmtId="164" fontId="27" fillId="0" borderId="7" xfId="0" applyNumberFormat="1" applyFont="1" applyBorder="1" applyAlignment="1">
      <alignment horizontal="center" vertical="center" shrinkToFit="1"/>
    </xf>
    <xf numFmtId="166" fontId="28" fillId="0" borderId="7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center" vertical="center" wrapText="1"/>
    </xf>
    <xf numFmtId="166" fontId="30" fillId="0" borderId="3" xfId="0" applyNumberFormat="1" applyFont="1" applyBorder="1" applyAlignment="1">
      <alignment horizontal="center" vertical="top" wrapText="1"/>
    </xf>
    <xf numFmtId="165" fontId="29" fillId="0" borderId="2" xfId="0" applyNumberFormat="1" applyFont="1" applyBorder="1" applyAlignment="1">
      <alignment horizontal="left" vertical="top" wrapText="1" indent="1"/>
    </xf>
    <xf numFmtId="0" fontId="27" fillId="0" borderId="9" xfId="0" applyFont="1" applyBorder="1" applyAlignment="1">
      <alignment horizontal="left" vertical="top" wrapText="1" indent="1"/>
    </xf>
    <xf numFmtId="165" fontId="29" fillId="0" borderId="8" xfId="0" applyNumberFormat="1" applyFont="1" applyBorder="1" applyAlignment="1">
      <alignment horizontal="left" vertical="top" wrapText="1" indent="2"/>
    </xf>
    <xf numFmtId="165" fontId="29" fillId="0" borderId="8" xfId="0" applyNumberFormat="1" applyFont="1" applyBorder="1" applyAlignment="1">
      <alignment horizontal="center" vertical="center" wrapText="1"/>
    </xf>
    <xf numFmtId="166" fontId="16" fillId="0" borderId="8" xfId="0" applyNumberFormat="1" applyFont="1" applyBorder="1" applyAlignment="1">
      <alignment horizontal="center" wrapText="1"/>
    </xf>
    <xf numFmtId="166" fontId="16" fillId="0" borderId="0" xfId="0" applyNumberFormat="1" applyFont="1" applyAlignment="1">
      <alignment horizontal="center"/>
    </xf>
    <xf numFmtId="43" fontId="16" fillId="0" borderId="14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28" fillId="0" borderId="2" xfId="0" applyFont="1" applyBorder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>
      <alignment horizontal="right"/>
    </xf>
    <xf numFmtId="44" fontId="0" fillId="0" borderId="14" xfId="0" applyNumberFormat="1" applyBorder="1" applyAlignment="1">
      <alignment horizontal="center"/>
    </xf>
    <xf numFmtId="44" fontId="27" fillId="0" borderId="12" xfId="0" applyNumberFormat="1" applyFont="1" applyBorder="1" applyAlignment="1">
      <alignment horizontal="center" vertical="center" shrinkToFit="1"/>
    </xf>
    <xf numFmtId="44" fontId="28" fillId="0" borderId="11" xfId="0" applyNumberFormat="1" applyFont="1" applyBorder="1" applyAlignment="1">
      <alignment horizontal="right" wrapText="1"/>
    </xf>
    <xf numFmtId="44" fontId="0" fillId="0" borderId="14" xfId="0" applyNumberFormat="1" applyBorder="1" applyAlignment="1">
      <alignment horizontal="right" vertical="center"/>
    </xf>
    <xf numFmtId="44" fontId="18" fillId="0" borderId="15" xfId="0" applyNumberFormat="1" applyFont="1" applyBorder="1" applyAlignment="1">
      <alignment horizontal="right" vertical="center"/>
    </xf>
    <xf numFmtId="44" fontId="18" fillId="0" borderId="0" xfId="0" applyNumberFormat="1" applyFont="1" applyAlignment="1">
      <alignment horizontal="right" vertical="center"/>
    </xf>
    <xf numFmtId="44" fontId="18" fillId="0" borderId="14" xfId="0" applyNumberFormat="1" applyFont="1" applyBorder="1" applyAlignment="1">
      <alignment horizontal="right" vertical="center"/>
    </xf>
    <xf numFmtId="164" fontId="27" fillId="0" borderId="3" xfId="0" applyNumberFormat="1" applyFont="1" applyBorder="1" applyAlignment="1">
      <alignment horizontal="left" vertical="top" indent="2" shrinkToFit="1"/>
    </xf>
    <xf numFmtId="0" fontId="9" fillId="0" borderId="3" xfId="0" applyFont="1" applyBorder="1" applyAlignment="1">
      <alignment horizontal="center" vertical="center" wrapText="1"/>
    </xf>
    <xf numFmtId="166" fontId="26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166" fontId="36" fillId="0" borderId="3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/>
    </xf>
    <xf numFmtId="1" fontId="27" fillId="0" borderId="3" xfId="0" applyNumberFormat="1" applyFont="1" applyBorder="1" applyAlignment="1">
      <alignment horizontal="right" vertical="top" shrinkToFit="1"/>
    </xf>
    <xf numFmtId="0" fontId="29" fillId="0" borderId="3" xfId="0" applyFont="1" applyBorder="1" applyAlignment="1">
      <alignment horizontal="right" vertical="top" wrapText="1"/>
    </xf>
    <xf numFmtId="164" fontId="27" fillId="0" borderId="13" xfId="0" applyNumberFormat="1" applyFont="1" applyBorder="1" applyAlignment="1">
      <alignment horizontal="right" vertical="center" shrinkToFit="1"/>
    </xf>
    <xf numFmtId="164" fontId="27" fillId="0" borderId="3" xfId="0" applyNumberFormat="1" applyFont="1" applyBorder="1" applyAlignment="1">
      <alignment horizontal="right" vertical="top" indent="2" shrinkToFit="1"/>
    </xf>
    <xf numFmtId="164" fontId="27" fillId="0" borderId="6" xfId="0" applyNumberFormat="1" applyFont="1" applyBorder="1" applyAlignment="1">
      <alignment horizontal="right" vertical="center" shrinkToFit="1"/>
    </xf>
    <xf numFmtId="166" fontId="28" fillId="0" borderId="3" xfId="0" applyNumberFormat="1" applyFont="1" applyBorder="1" applyAlignment="1">
      <alignment horizontal="right" wrapText="1"/>
    </xf>
    <xf numFmtId="166" fontId="0" fillId="0" borderId="0" xfId="0" applyNumberFormat="1" applyAlignment="1">
      <alignment horizontal="right"/>
    </xf>
    <xf numFmtId="44" fontId="0" fillId="0" borderId="14" xfId="0" applyNumberFormat="1" applyBorder="1" applyAlignment="1">
      <alignment horizontal="right"/>
    </xf>
    <xf numFmtId="44" fontId="27" fillId="0" borderId="12" xfId="0" applyNumberFormat="1" applyFont="1" applyBorder="1" applyAlignment="1">
      <alignment horizontal="right" vertical="center"/>
    </xf>
    <xf numFmtId="44" fontId="28" fillId="0" borderId="11" xfId="0" applyNumberFormat="1" applyFont="1" applyBorder="1" applyAlignment="1">
      <alignment horizontal="center"/>
    </xf>
    <xf numFmtId="0" fontId="21" fillId="0" borderId="3" xfId="0" applyFont="1" applyBorder="1" applyAlignment="1" applyProtection="1">
      <alignment horizont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>
      <alignment horizontal="left" vertical="top" wrapText="1"/>
    </xf>
    <xf numFmtId="1" fontId="40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 applyProtection="1">
      <alignment horizontal="center" wrapText="1"/>
      <protection locked="0"/>
    </xf>
    <xf numFmtId="44" fontId="40" fillId="0" borderId="6" xfId="0" applyNumberFormat="1" applyFont="1" applyBorder="1" applyAlignment="1">
      <alignment horizontal="center" shrinkToFit="1"/>
    </xf>
    <xf numFmtId="44" fontId="21" fillId="0" borderId="3" xfId="0" applyNumberFormat="1" applyFont="1" applyBorder="1" applyAlignment="1">
      <alignment horizontal="center" wrapText="1"/>
    </xf>
    <xf numFmtId="164" fontId="40" fillId="0" borderId="2" xfId="0" applyNumberFormat="1" applyFont="1" applyBorder="1" applyAlignment="1">
      <alignment horizontal="left" vertical="top" indent="2" shrinkToFit="1"/>
    </xf>
    <xf numFmtId="166" fontId="19" fillId="0" borderId="0" xfId="0" applyNumberFormat="1" applyFont="1" applyAlignment="1">
      <alignment horizontal="center"/>
    </xf>
    <xf numFmtId="166" fontId="33" fillId="0" borderId="0" xfId="0" applyNumberFormat="1" applyFont="1" applyAlignment="1">
      <alignment horizontal="center" vertical="top"/>
    </xf>
    <xf numFmtId="1" fontId="27" fillId="2" borderId="2" xfId="0" applyNumberFormat="1" applyFont="1" applyFill="1" applyBorder="1" applyAlignment="1">
      <alignment horizontal="left" vertical="top" indent="1" shrinkToFit="1"/>
    </xf>
    <xf numFmtId="1" fontId="28" fillId="2" borderId="2" xfId="0" applyNumberFormat="1" applyFont="1" applyFill="1" applyBorder="1" applyAlignment="1" applyProtection="1">
      <alignment horizontal="center" wrapText="1"/>
      <protection locked="0"/>
    </xf>
    <xf numFmtId="164" fontId="27" fillId="2" borderId="2" xfId="0" applyNumberFormat="1" applyFont="1" applyFill="1" applyBorder="1" applyAlignment="1">
      <alignment horizontal="left" vertical="top" indent="1" shrinkToFit="1"/>
    </xf>
    <xf numFmtId="44" fontId="27" fillId="2" borderId="12" xfId="0" applyNumberFormat="1" applyFont="1" applyFill="1" applyBorder="1" applyAlignment="1">
      <alignment horizontal="center" vertical="center" shrinkToFit="1"/>
    </xf>
    <xf numFmtId="0" fontId="28" fillId="2" borderId="2" xfId="0" applyFont="1" applyFill="1" applyBorder="1" applyAlignment="1" applyProtection="1">
      <alignment horizontal="center" wrapText="1"/>
      <protection locked="0"/>
    </xf>
    <xf numFmtId="0" fontId="27" fillId="2" borderId="2" xfId="0" applyFont="1" applyFill="1" applyBorder="1" applyAlignment="1">
      <alignment horizontal="left" vertical="top" wrapText="1" indent="1"/>
    </xf>
    <xf numFmtId="0" fontId="29" fillId="2" borderId="6" xfId="0" applyFont="1" applyFill="1" applyBorder="1" applyAlignment="1">
      <alignment horizontal="left" vertical="top" wrapText="1" indent="1"/>
    </xf>
    <xf numFmtId="0" fontId="28" fillId="2" borderId="6" xfId="0" applyFont="1" applyFill="1" applyBorder="1" applyAlignment="1" applyProtection="1">
      <alignment horizontal="center" wrapText="1"/>
      <protection locked="0"/>
    </xf>
    <xf numFmtId="164" fontId="27" fillId="2" borderId="10" xfId="0" applyNumberFormat="1" applyFont="1" applyFill="1" applyBorder="1" applyAlignment="1">
      <alignment horizontal="left" vertical="top" indent="1" shrinkToFit="1"/>
    </xf>
    <xf numFmtId="0" fontId="1" fillId="2" borderId="2" xfId="0" applyFont="1" applyFill="1" applyBorder="1" applyAlignment="1" applyProtection="1">
      <alignment horizontal="center" wrapText="1"/>
      <protection locked="0"/>
    </xf>
    <xf numFmtId="165" fontId="29" fillId="2" borderId="2" xfId="0" applyNumberFormat="1" applyFont="1" applyFill="1" applyBorder="1" applyAlignment="1">
      <alignment horizontal="left" vertical="top" wrapText="1" indent="1"/>
    </xf>
    <xf numFmtId="0" fontId="29" fillId="2" borderId="3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 applyProtection="1">
      <alignment horizontal="center" wrapText="1"/>
      <protection locked="0"/>
    </xf>
    <xf numFmtId="165" fontId="29" fillId="2" borderId="5" xfId="0" applyNumberFormat="1" applyFont="1" applyFill="1" applyBorder="1" applyAlignment="1">
      <alignment horizontal="left" vertical="top" wrapText="1" indent="1"/>
    </xf>
    <xf numFmtId="0" fontId="27" fillId="2" borderId="2" xfId="0" applyFont="1" applyFill="1" applyBorder="1" applyAlignment="1">
      <alignment horizontal="right" vertical="top" wrapText="1"/>
    </xf>
    <xf numFmtId="0" fontId="21" fillId="2" borderId="2" xfId="0" applyFont="1" applyFill="1" applyBorder="1" applyAlignment="1" applyProtection="1">
      <alignment horizontal="center" wrapText="1"/>
      <protection locked="0"/>
    </xf>
    <xf numFmtId="165" fontId="29" fillId="2" borderId="2" xfId="0" applyNumberFormat="1" applyFont="1" applyFill="1" applyBorder="1" applyAlignment="1">
      <alignment horizontal="left" vertical="top" wrapText="1" indent="2"/>
    </xf>
    <xf numFmtId="44" fontId="27" fillId="2" borderId="12" xfId="0" applyNumberFormat="1" applyFont="1" applyFill="1" applyBorder="1" applyAlignment="1">
      <alignment horizontal="right" vertical="center"/>
    </xf>
    <xf numFmtId="165" fontId="27" fillId="2" borderId="2" xfId="0" applyNumberFormat="1" applyFont="1" applyFill="1" applyBorder="1" applyAlignment="1">
      <alignment horizontal="left" vertical="top" wrapText="1" indent="2"/>
    </xf>
    <xf numFmtId="0" fontId="29" fillId="2" borderId="3" xfId="0" applyFont="1" applyFill="1" applyBorder="1" applyAlignment="1">
      <alignment horizontal="right" vertical="top" wrapText="1"/>
    </xf>
    <xf numFmtId="0" fontId="21" fillId="2" borderId="3" xfId="0" applyFont="1" applyFill="1" applyBorder="1" applyAlignment="1" applyProtection="1">
      <alignment horizontal="center" wrapText="1"/>
      <protection locked="0"/>
    </xf>
    <xf numFmtId="164" fontId="27" fillId="2" borderId="3" xfId="0" applyNumberFormat="1" applyFont="1" applyFill="1" applyBorder="1" applyAlignment="1">
      <alignment horizontal="left" vertical="top" indent="2" shrinkToFit="1"/>
    </xf>
    <xf numFmtId="1" fontId="27" fillId="2" borderId="3" xfId="0" applyNumberFormat="1" applyFont="1" applyFill="1" applyBorder="1" applyAlignment="1">
      <alignment horizontal="right" vertical="top" shrinkToFit="1"/>
    </xf>
    <xf numFmtId="164" fontId="27" fillId="2" borderId="13" xfId="0" applyNumberFormat="1" applyFont="1" applyFill="1" applyBorder="1" applyAlignment="1">
      <alignment horizontal="right" vertical="center" shrinkToFit="1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165" fontId="29" fillId="2" borderId="3" xfId="0" applyNumberFormat="1" applyFont="1" applyFill="1" applyBorder="1" applyAlignment="1">
      <alignment horizontal="left" vertical="top" wrapText="1" indent="2"/>
    </xf>
    <xf numFmtId="0" fontId="39" fillId="2" borderId="2" xfId="0" applyFont="1" applyFill="1" applyBorder="1" applyAlignment="1">
      <alignment horizontal="left" vertical="top" wrapText="1"/>
    </xf>
    <xf numFmtId="1" fontId="40" fillId="2" borderId="2" xfId="0" applyNumberFormat="1" applyFont="1" applyFill="1" applyBorder="1" applyAlignment="1">
      <alignment horizontal="right" vertical="center"/>
    </xf>
    <xf numFmtId="164" fontId="40" fillId="2" borderId="2" xfId="0" applyNumberFormat="1" applyFont="1" applyFill="1" applyBorder="1" applyAlignment="1">
      <alignment horizontal="left" indent="2" shrinkToFit="1"/>
    </xf>
    <xf numFmtId="44" fontId="40" fillId="2" borderId="6" xfId="0" applyNumberFormat="1" applyFont="1" applyFill="1" applyBorder="1" applyAlignment="1">
      <alignment horizontal="center" shrinkToFit="1"/>
    </xf>
    <xf numFmtId="164" fontId="40" fillId="2" borderId="2" xfId="0" applyNumberFormat="1" applyFont="1" applyFill="1" applyBorder="1" applyAlignment="1">
      <alignment horizontal="left" vertical="top" indent="2" shrinkToFit="1"/>
    </xf>
    <xf numFmtId="0" fontId="39" fillId="2" borderId="2" xfId="0" applyFont="1" applyFill="1" applyBorder="1" applyAlignment="1">
      <alignment horizontal="right" vertical="center"/>
    </xf>
    <xf numFmtId="0" fontId="40" fillId="2" borderId="2" xfId="0" applyFont="1" applyFill="1" applyBorder="1" applyAlignment="1">
      <alignment horizontal="right" vertical="center"/>
    </xf>
    <xf numFmtId="0" fontId="40" fillId="2" borderId="3" xfId="0" applyFont="1" applyFill="1" applyBorder="1" applyAlignment="1">
      <alignment horizontal="right" vertical="center"/>
    </xf>
    <xf numFmtId="0" fontId="39" fillId="2" borderId="2" xfId="0" applyFont="1" applyFill="1" applyBorder="1" applyAlignment="1">
      <alignment horizontal="left" wrapText="1"/>
    </xf>
    <xf numFmtId="164" fontId="40" fillId="2" borderId="2" xfId="0" applyNumberFormat="1" applyFont="1" applyFill="1" applyBorder="1" applyAlignment="1">
      <alignment horizontal="right" shrinkToFit="1"/>
    </xf>
    <xf numFmtId="164" fontId="42" fillId="0" borderId="6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164" fontId="27" fillId="2" borderId="0" xfId="0" applyNumberFormat="1" applyFont="1" applyFill="1" applyAlignment="1">
      <alignment horizontal="left" vertical="top" indent="1" shrinkToFit="1"/>
    </xf>
    <xf numFmtId="0" fontId="15" fillId="0" borderId="0" xfId="0" applyFont="1" applyAlignment="1">
      <alignment horizontal="right"/>
    </xf>
    <xf numFmtId="1" fontId="27" fillId="3" borderId="3" xfId="0" applyNumberFormat="1" applyFont="1" applyFill="1" applyBorder="1" applyAlignment="1">
      <alignment horizontal="right" vertical="top" shrinkToFit="1"/>
    </xf>
    <xf numFmtId="0" fontId="21" fillId="3" borderId="3" xfId="0" applyFont="1" applyFill="1" applyBorder="1" applyAlignment="1" applyProtection="1">
      <alignment horizontal="center" wrapText="1"/>
      <protection locked="0"/>
    </xf>
    <xf numFmtId="164" fontId="27" fillId="3" borderId="3" xfId="0" applyNumberFormat="1" applyFont="1" applyFill="1" applyBorder="1" applyAlignment="1">
      <alignment horizontal="left" vertical="top" indent="2" shrinkToFit="1"/>
    </xf>
    <xf numFmtId="44" fontId="27" fillId="3" borderId="1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14" fontId="23" fillId="0" borderId="15" xfId="0" applyNumberFormat="1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27" fillId="2" borderId="2" xfId="0" applyFont="1" applyFill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2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indent="5"/>
    </xf>
    <xf numFmtId="0" fontId="16" fillId="0" borderId="2" xfId="0" applyFont="1" applyBorder="1" applyAlignment="1">
      <alignment horizontal="left" vertical="top" wrapText="1" indent="5"/>
    </xf>
    <xf numFmtId="0" fontId="32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41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27" fillId="2" borderId="3" xfId="0" applyFont="1" applyFill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41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5" fillId="2" borderId="7" xfId="0" applyFont="1" applyFill="1" applyBorder="1" applyAlignment="1">
      <alignment horizontal="left"/>
    </xf>
    <xf numFmtId="0" fontId="0" fillId="0" borderId="7" xfId="0" applyBorder="1"/>
    <xf numFmtId="0" fontId="27" fillId="0" borderId="3" xfId="0" applyFont="1" applyBorder="1" applyAlignment="1">
      <alignment horizontal="left" vertical="top" wrapText="1"/>
    </xf>
    <xf numFmtId="0" fontId="27" fillId="3" borderId="3" xfId="0" applyFont="1" applyFill="1" applyBorder="1" applyAlignment="1">
      <alignment horizontal="left" vertical="top" wrapText="1"/>
    </xf>
    <xf numFmtId="0" fontId="3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left" vertical="top" wrapText="1"/>
    </xf>
    <xf numFmtId="1" fontId="19" fillId="0" borderId="0" xfId="0" applyNumberFormat="1" applyFont="1" applyAlignment="1">
      <alignment horizontal="right" vertical="center"/>
    </xf>
    <xf numFmtId="0" fontId="28" fillId="0" borderId="3" xfId="0" applyFont="1" applyBorder="1" applyAlignment="1">
      <alignment horizontal="left" vertical="top" wrapText="1"/>
    </xf>
    <xf numFmtId="0" fontId="28" fillId="2" borderId="3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center" wrapText="1"/>
    </xf>
    <xf numFmtId="0" fontId="15" fillId="2" borderId="7" xfId="0" applyFont="1" applyFill="1" applyBorder="1"/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EE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5</xdr:col>
      <xdr:colOff>847725</xdr:colOff>
      <xdr:row>5</xdr:row>
      <xdr:rowOff>53975</xdr:rowOff>
    </xdr:to>
    <xdr:pic>
      <xdr:nvPicPr>
        <xdr:cNvPr id="2" name="Picture 1" descr="Monterey Area Narcotics Anonymous">
          <a:extLst>
            <a:ext uri="{FF2B5EF4-FFF2-40B4-BE49-F238E27FC236}">
              <a16:creationId xmlns:a16="http://schemas.microsoft.com/office/drawing/2014/main" id="{B4285640-60D7-44BB-629B-9373BABB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038850" cy="724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503E-2B2A-4A29-AC37-D51AC291A8C4}">
  <dimension ref="A7:G42"/>
  <sheetViews>
    <sheetView topLeftCell="A4" zoomScale="130" zoomScaleNormal="130" workbookViewId="0">
      <selection activeCell="A10" sqref="A10:F10"/>
    </sheetView>
  </sheetViews>
  <sheetFormatPr defaultRowHeight="12.75" x14ac:dyDescent="0.2"/>
  <cols>
    <col min="1" max="1" width="14.83203125" customWidth="1"/>
    <col min="2" max="2" width="14.83203125" style="23" customWidth="1"/>
    <col min="3" max="3" width="14.83203125" style="21" customWidth="1"/>
    <col min="4" max="11" width="14.83203125" customWidth="1"/>
  </cols>
  <sheetData>
    <row r="7" spans="1:6" ht="13.15" customHeight="1" x14ac:dyDescent="0.2">
      <c r="A7" s="164" t="s">
        <v>255</v>
      </c>
      <c r="B7" s="165"/>
      <c r="C7" s="165"/>
      <c r="D7" s="165"/>
      <c r="E7" s="165"/>
      <c r="F7" s="165"/>
    </row>
    <row r="8" spans="1:6" ht="18.75" x14ac:dyDescent="0.2">
      <c r="A8" s="166" t="s">
        <v>263</v>
      </c>
      <c r="B8" s="166"/>
      <c r="C8" s="166"/>
      <c r="D8" s="166"/>
      <c r="E8" s="166"/>
      <c r="F8" s="166"/>
    </row>
    <row r="9" spans="1:6" ht="18.75" x14ac:dyDescent="0.2">
      <c r="A9" s="164" t="s">
        <v>265</v>
      </c>
      <c r="B9" s="164"/>
      <c r="C9" s="164"/>
      <c r="D9" s="164"/>
      <c r="E9" s="164"/>
      <c r="F9" s="164"/>
    </row>
    <row r="10" spans="1:6" x14ac:dyDescent="0.2">
      <c r="A10" s="167" t="s">
        <v>264</v>
      </c>
      <c r="B10" s="165"/>
      <c r="C10" s="165"/>
      <c r="D10" s="165"/>
      <c r="E10" s="165"/>
      <c r="F10" s="165"/>
    </row>
    <row r="11" spans="1:6" x14ac:dyDescent="0.2">
      <c r="A11" s="47"/>
      <c r="B11" s="31"/>
      <c r="C11" s="173" t="s">
        <v>290</v>
      </c>
      <c r="D11" s="165"/>
      <c r="E11" s="31"/>
      <c r="F11" s="31"/>
    </row>
    <row r="12" spans="1:6" x14ac:dyDescent="0.2">
      <c r="A12" s="47"/>
      <c r="B12" s="31"/>
      <c r="C12" s="173"/>
      <c r="D12" s="165"/>
      <c r="E12" s="31"/>
      <c r="F12" s="31"/>
    </row>
    <row r="13" spans="1:6" x14ac:dyDescent="0.2">
      <c r="A13" s="47"/>
      <c r="B13" s="31"/>
      <c r="C13" s="31"/>
      <c r="D13" s="31"/>
      <c r="E13" s="31"/>
      <c r="F13" s="31"/>
    </row>
    <row r="14" spans="1:6" ht="19.5" thickBot="1" x14ac:dyDescent="0.35">
      <c r="A14" s="47"/>
      <c r="B14" s="82" t="s">
        <v>272</v>
      </c>
      <c r="C14" s="169"/>
      <c r="D14" s="170"/>
      <c r="E14" s="170"/>
      <c r="F14" s="31"/>
    </row>
    <row r="15" spans="1:6" x14ac:dyDescent="0.2">
      <c r="A15" s="47"/>
      <c r="F15" s="31"/>
    </row>
    <row r="16" spans="1:6" ht="19.5" thickBot="1" x14ac:dyDescent="0.35">
      <c r="A16" s="47"/>
      <c r="B16" s="82" t="s">
        <v>271</v>
      </c>
      <c r="C16" s="171"/>
      <c r="D16" s="170"/>
      <c r="E16" s="170"/>
      <c r="F16" s="31"/>
    </row>
    <row r="17" spans="1:7" x14ac:dyDescent="0.2">
      <c r="A17" s="47"/>
      <c r="F17" s="31"/>
    </row>
    <row r="18" spans="1:7" ht="19.5" thickBot="1" x14ac:dyDescent="0.35">
      <c r="A18" s="47"/>
      <c r="B18" s="82" t="s">
        <v>269</v>
      </c>
      <c r="C18" s="171"/>
      <c r="D18" s="170"/>
      <c r="E18" s="170"/>
      <c r="F18" s="31"/>
    </row>
    <row r="20" spans="1:7" ht="19.5" thickBot="1" x14ac:dyDescent="0.35">
      <c r="B20" s="82" t="s">
        <v>270</v>
      </c>
      <c r="C20" s="171"/>
      <c r="D20" s="170"/>
      <c r="E20" s="170"/>
    </row>
    <row r="23" spans="1:7" ht="21" thickBot="1" x14ac:dyDescent="0.25">
      <c r="C23" s="42" t="s">
        <v>259</v>
      </c>
      <c r="D23" s="31"/>
      <c r="E23" s="87">
        <f>'Page 1'!J53</f>
        <v>0</v>
      </c>
    </row>
    <row r="24" spans="1:7" ht="20.25" x14ac:dyDescent="0.3">
      <c r="C24" s="40"/>
      <c r="D24" s="41"/>
      <c r="E24" s="88"/>
    </row>
    <row r="25" spans="1:7" ht="21" thickBot="1" x14ac:dyDescent="0.25">
      <c r="C25" s="42" t="s">
        <v>260</v>
      </c>
      <c r="D25" s="31"/>
      <c r="E25" s="87">
        <f>'Page 2'!I47</f>
        <v>0</v>
      </c>
    </row>
    <row r="26" spans="1:7" ht="20.25" x14ac:dyDescent="0.3">
      <c r="C26" s="40"/>
      <c r="D26" s="41"/>
      <c r="E26" s="88"/>
    </row>
    <row r="27" spans="1:7" ht="21" thickBot="1" x14ac:dyDescent="0.25">
      <c r="C27" s="42" t="s">
        <v>261</v>
      </c>
      <c r="D27" s="31"/>
      <c r="E27" s="87">
        <f>'Page 3'!I56</f>
        <v>0</v>
      </c>
    </row>
    <row r="28" spans="1:7" ht="20.25" x14ac:dyDescent="0.3">
      <c r="C28" s="40"/>
      <c r="D28" s="41"/>
      <c r="E28" s="88"/>
    </row>
    <row r="29" spans="1:7" ht="21" thickBot="1" x14ac:dyDescent="0.25">
      <c r="C29" s="42" t="s">
        <v>262</v>
      </c>
      <c r="D29" s="31"/>
      <c r="E29" s="87">
        <f>'Page 4'!G46</f>
        <v>0</v>
      </c>
      <c r="G29" s="30"/>
    </row>
    <row r="30" spans="1:7" ht="20.25" x14ac:dyDescent="0.3">
      <c r="C30" s="40"/>
      <c r="D30" s="41"/>
      <c r="E30" s="88"/>
    </row>
    <row r="31" spans="1:7" ht="20.25" x14ac:dyDescent="0.3">
      <c r="C31" s="40"/>
      <c r="D31" s="41"/>
      <c r="E31" s="88"/>
    </row>
    <row r="32" spans="1:7" ht="21" thickBot="1" x14ac:dyDescent="0.25">
      <c r="C32" s="172" t="s">
        <v>249</v>
      </c>
      <c r="D32" s="165"/>
      <c r="E32" s="89">
        <f>SUM(E23+E25+E27+E29)</f>
        <v>0</v>
      </c>
    </row>
    <row r="33" spans="2:5" ht="13.5" thickTop="1" x14ac:dyDescent="0.2"/>
    <row r="34" spans="2:5" x14ac:dyDescent="0.2">
      <c r="B34" s="36" t="s">
        <v>273</v>
      </c>
    </row>
    <row r="35" spans="2:5" x14ac:dyDescent="0.2">
      <c r="B35" s="168"/>
      <c r="C35" s="168"/>
      <c r="D35" s="168"/>
      <c r="E35" s="168"/>
    </row>
    <row r="36" spans="2:5" x14ac:dyDescent="0.2">
      <c r="B36" s="168"/>
      <c r="C36" s="168"/>
      <c r="D36" s="168"/>
      <c r="E36" s="168"/>
    </row>
    <row r="37" spans="2:5" x14ac:dyDescent="0.2">
      <c r="B37" s="168"/>
      <c r="C37" s="168"/>
      <c r="D37" s="168"/>
      <c r="E37" s="168"/>
    </row>
    <row r="38" spans="2:5" x14ac:dyDescent="0.2">
      <c r="B38" s="168"/>
      <c r="C38" s="168"/>
      <c r="D38" s="168"/>
      <c r="E38" s="168"/>
    </row>
    <row r="39" spans="2:5" x14ac:dyDescent="0.2">
      <c r="B39" s="168"/>
      <c r="C39" s="168"/>
      <c r="D39" s="168"/>
      <c r="E39" s="168"/>
    </row>
    <row r="40" spans="2:5" x14ac:dyDescent="0.2">
      <c r="B40" s="168"/>
      <c r="C40" s="168"/>
      <c r="D40" s="168"/>
      <c r="E40" s="168"/>
    </row>
    <row r="41" spans="2:5" x14ac:dyDescent="0.2">
      <c r="B41" s="168"/>
      <c r="C41" s="168"/>
      <c r="D41" s="168"/>
      <c r="E41" s="168"/>
    </row>
    <row r="42" spans="2:5" x14ac:dyDescent="0.2">
      <c r="B42" s="168"/>
      <c r="C42" s="168"/>
      <c r="D42" s="168"/>
      <c r="E42" s="168"/>
    </row>
  </sheetData>
  <sheetProtection selectLockedCells="1"/>
  <mergeCells count="12">
    <mergeCell ref="A7:F7"/>
    <mergeCell ref="A8:F8"/>
    <mergeCell ref="A9:F9"/>
    <mergeCell ref="A10:F10"/>
    <mergeCell ref="B35:E42"/>
    <mergeCell ref="C14:E14"/>
    <mergeCell ref="C16:E16"/>
    <mergeCell ref="C18:E18"/>
    <mergeCell ref="C20:E20"/>
    <mergeCell ref="C32:D32"/>
    <mergeCell ref="C11:D11"/>
    <mergeCell ref="C12:D12"/>
  </mergeCells>
  <conditionalFormatting sqref="E23:E32">
    <cfRule type="cellIs" dxfId="5" priority="1" operator="equal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A12" zoomScale="115" zoomScaleNormal="115" workbookViewId="0">
      <selection activeCell="F27" sqref="F27"/>
    </sheetView>
  </sheetViews>
  <sheetFormatPr defaultColWidth="11.83203125" defaultRowHeight="12.75" outlineLevelCol="1" x14ac:dyDescent="0.2"/>
  <cols>
    <col min="1" max="1" width="14.6640625" customWidth="1"/>
    <col min="2" max="6" width="11.83203125" style="30"/>
    <col min="7" max="7" width="10.6640625" style="36" customWidth="1"/>
    <col min="8" max="8" width="0.5" style="30" customWidth="1" outlineLevel="1"/>
    <col min="9" max="9" width="11.83203125" style="47"/>
    <col min="10" max="10" width="12.83203125" style="75" customWidth="1"/>
  </cols>
  <sheetData>
    <row r="1" spans="2:10" ht="18" x14ac:dyDescent="0.2">
      <c r="B1" s="182" t="s">
        <v>253</v>
      </c>
      <c r="C1" s="182"/>
      <c r="D1" s="182"/>
      <c r="E1" s="182"/>
      <c r="F1" s="182"/>
      <c r="G1" s="182"/>
      <c r="H1" s="182"/>
      <c r="I1" s="182"/>
      <c r="J1" s="182"/>
    </row>
    <row r="2" spans="2:10" x14ac:dyDescent="0.2">
      <c r="B2" s="183" t="s">
        <v>283</v>
      </c>
      <c r="C2" s="183"/>
      <c r="D2" s="183"/>
      <c r="E2" s="183"/>
      <c r="F2" s="183"/>
      <c r="G2" s="183"/>
      <c r="H2" s="183"/>
      <c r="I2" s="183"/>
      <c r="J2" s="183"/>
    </row>
    <row r="3" spans="2:10" ht="15.75" x14ac:dyDescent="0.2">
      <c r="B3" s="187" t="s">
        <v>284</v>
      </c>
      <c r="C3" s="187"/>
      <c r="D3" s="187"/>
      <c r="E3" s="187"/>
      <c r="F3" s="5"/>
      <c r="G3" s="28"/>
      <c r="H3" s="5"/>
      <c r="I3" s="49"/>
      <c r="J3" s="117" t="s">
        <v>268</v>
      </c>
    </row>
    <row r="4" spans="2:10" x14ac:dyDescent="0.2">
      <c r="B4" s="174" t="s">
        <v>267</v>
      </c>
      <c r="C4" s="174"/>
      <c r="D4" s="174"/>
      <c r="E4" s="174"/>
      <c r="F4" s="174"/>
      <c r="G4" s="174"/>
      <c r="H4" s="174"/>
      <c r="I4" s="174"/>
      <c r="J4" s="174"/>
    </row>
    <row r="5" spans="2:10" ht="12" customHeight="1" x14ac:dyDescent="0.2">
      <c r="B5" s="175" t="s">
        <v>0</v>
      </c>
      <c r="C5" s="175"/>
      <c r="D5" s="175"/>
      <c r="E5" s="175"/>
      <c r="F5" s="51" t="s">
        <v>1</v>
      </c>
      <c r="G5" s="50" t="s">
        <v>2</v>
      </c>
      <c r="H5" s="51" t="s">
        <v>3</v>
      </c>
      <c r="I5" s="52" t="s">
        <v>266</v>
      </c>
      <c r="J5" s="53" t="s">
        <v>4</v>
      </c>
    </row>
    <row r="6" spans="2:10" ht="12.75" customHeight="1" x14ac:dyDescent="0.2">
      <c r="B6" s="176" t="s">
        <v>5</v>
      </c>
      <c r="C6" s="176"/>
      <c r="D6" s="176"/>
      <c r="E6" s="176"/>
      <c r="F6" s="118">
        <v>1101</v>
      </c>
      <c r="G6" s="119"/>
      <c r="H6" s="120">
        <v>13.6</v>
      </c>
      <c r="I6" s="121">
        <f>H6+(H6*0.0925)</f>
        <v>14.858000000000001</v>
      </c>
      <c r="J6" s="85">
        <f>G6*I6</f>
        <v>0</v>
      </c>
    </row>
    <row r="7" spans="2:10" ht="12.75" customHeight="1" x14ac:dyDescent="0.2">
      <c r="B7" s="176" t="s">
        <v>6</v>
      </c>
      <c r="C7" s="176"/>
      <c r="D7" s="176"/>
      <c r="E7" s="176"/>
      <c r="F7" s="118" t="s">
        <v>7</v>
      </c>
      <c r="G7" s="122"/>
      <c r="H7" s="120">
        <v>13.6</v>
      </c>
      <c r="I7" s="121">
        <f t="shared" ref="I7:I26" si="0">H7+(H7*0.0925)</f>
        <v>14.858000000000001</v>
      </c>
      <c r="J7" s="85">
        <f t="shared" ref="J7:J26" si="1">G7*I7</f>
        <v>0</v>
      </c>
    </row>
    <row r="8" spans="2:10" ht="12.75" customHeight="1" x14ac:dyDescent="0.2">
      <c r="B8" s="177" t="s">
        <v>8</v>
      </c>
      <c r="C8" s="177"/>
      <c r="D8" s="177"/>
      <c r="E8" s="177"/>
      <c r="F8" s="54">
        <v>1106</v>
      </c>
      <c r="G8" s="78"/>
      <c r="H8" s="55">
        <v>13.6</v>
      </c>
      <c r="I8" s="84">
        <f t="shared" si="0"/>
        <v>14.858000000000001</v>
      </c>
      <c r="J8" s="85">
        <f t="shared" si="1"/>
        <v>0</v>
      </c>
    </row>
    <row r="9" spans="2:10" ht="12.75" customHeight="1" x14ac:dyDescent="0.2">
      <c r="B9" s="177" t="s">
        <v>9</v>
      </c>
      <c r="C9" s="177"/>
      <c r="D9" s="177"/>
      <c r="E9" s="177"/>
      <c r="F9" s="54" t="s">
        <v>10</v>
      </c>
      <c r="G9" s="78"/>
      <c r="H9" s="55">
        <v>13.6</v>
      </c>
      <c r="I9" s="84">
        <f t="shared" si="0"/>
        <v>14.858000000000001</v>
      </c>
      <c r="J9" s="85">
        <f t="shared" si="1"/>
        <v>0</v>
      </c>
    </row>
    <row r="10" spans="2:10" ht="12.75" customHeight="1" x14ac:dyDescent="0.2">
      <c r="B10" s="177" t="s">
        <v>11</v>
      </c>
      <c r="C10" s="177"/>
      <c r="D10" s="177"/>
      <c r="E10" s="177"/>
      <c r="F10" s="54" t="s">
        <v>12</v>
      </c>
      <c r="G10" s="78"/>
      <c r="H10" s="55">
        <v>18.54</v>
      </c>
      <c r="I10" s="84">
        <f t="shared" si="0"/>
        <v>20.254950000000001</v>
      </c>
      <c r="J10" s="85">
        <f t="shared" si="1"/>
        <v>0</v>
      </c>
    </row>
    <row r="11" spans="2:10" ht="12.75" customHeight="1" x14ac:dyDescent="0.2">
      <c r="B11" s="176" t="s">
        <v>13</v>
      </c>
      <c r="C11" s="176"/>
      <c r="D11" s="176"/>
      <c r="E11" s="176"/>
      <c r="F11" s="118">
        <v>1140</v>
      </c>
      <c r="G11" s="122"/>
      <c r="H11" s="120">
        <v>10.7</v>
      </c>
      <c r="I11" s="121">
        <f t="shared" si="0"/>
        <v>11.68975</v>
      </c>
      <c r="J11" s="85">
        <f t="shared" si="1"/>
        <v>0</v>
      </c>
    </row>
    <row r="12" spans="2:10" ht="12.75" customHeight="1" x14ac:dyDescent="0.2">
      <c r="B12" s="176" t="s">
        <v>14</v>
      </c>
      <c r="C12" s="176"/>
      <c r="D12" s="176"/>
      <c r="E12" s="176"/>
      <c r="F12" s="123" t="s">
        <v>15</v>
      </c>
      <c r="G12" s="122"/>
      <c r="H12" s="120">
        <v>10.7</v>
      </c>
      <c r="I12" s="121">
        <f t="shared" si="0"/>
        <v>11.68975</v>
      </c>
      <c r="J12" s="85">
        <f t="shared" si="1"/>
        <v>0</v>
      </c>
    </row>
    <row r="13" spans="2:10" ht="12.75" customHeight="1" x14ac:dyDescent="0.2">
      <c r="B13" s="177" t="s">
        <v>16</v>
      </c>
      <c r="C13" s="177"/>
      <c r="D13" s="177"/>
      <c r="E13" s="177"/>
      <c r="F13" s="54">
        <v>1144</v>
      </c>
      <c r="G13" s="78"/>
      <c r="H13" s="55">
        <v>11.13</v>
      </c>
      <c r="I13" s="84">
        <f t="shared" si="0"/>
        <v>12.159525</v>
      </c>
      <c r="J13" s="85">
        <f t="shared" si="1"/>
        <v>0</v>
      </c>
    </row>
    <row r="14" spans="2:10" ht="12.75" customHeight="1" x14ac:dyDescent="0.2">
      <c r="B14" s="177" t="s">
        <v>17</v>
      </c>
      <c r="C14" s="177"/>
      <c r="D14" s="177"/>
      <c r="E14" s="177"/>
      <c r="F14" s="57" t="s">
        <v>18</v>
      </c>
      <c r="G14" s="78"/>
      <c r="H14" s="55">
        <v>15.12</v>
      </c>
      <c r="I14" s="84">
        <f t="shared" si="0"/>
        <v>16.518599999999999</v>
      </c>
      <c r="J14" s="85">
        <f t="shared" si="1"/>
        <v>0</v>
      </c>
    </row>
    <row r="15" spans="2:10" ht="12.75" customHeight="1" x14ac:dyDescent="0.2">
      <c r="B15" s="176" t="s">
        <v>19</v>
      </c>
      <c r="C15" s="176"/>
      <c r="D15" s="176"/>
      <c r="E15" s="176"/>
      <c r="F15" s="123" t="s">
        <v>20</v>
      </c>
      <c r="G15" s="122"/>
      <c r="H15" s="120">
        <v>10.7</v>
      </c>
      <c r="I15" s="121">
        <f t="shared" si="0"/>
        <v>11.68975</v>
      </c>
      <c r="J15" s="85">
        <f t="shared" si="1"/>
        <v>0</v>
      </c>
    </row>
    <row r="16" spans="2:10" ht="12.75" customHeight="1" x14ac:dyDescent="0.2">
      <c r="B16" s="177" t="s">
        <v>21</v>
      </c>
      <c r="C16" s="177"/>
      <c r="D16" s="177"/>
      <c r="E16" s="177"/>
      <c r="F16" s="54">
        <v>1113</v>
      </c>
      <c r="G16" s="78"/>
      <c r="H16" s="55">
        <v>11.13</v>
      </c>
      <c r="I16" s="84">
        <f t="shared" si="0"/>
        <v>12.159525</v>
      </c>
      <c r="J16" s="85">
        <f t="shared" si="1"/>
        <v>0</v>
      </c>
    </row>
    <row r="17" spans="1:10" ht="12.75" customHeight="1" x14ac:dyDescent="0.2">
      <c r="B17" s="176" t="s">
        <v>22</v>
      </c>
      <c r="C17" s="176"/>
      <c r="D17" s="176"/>
      <c r="E17" s="176"/>
      <c r="F17" s="123" t="s">
        <v>23</v>
      </c>
      <c r="G17" s="122"/>
      <c r="H17" s="120">
        <v>2.15</v>
      </c>
      <c r="I17" s="121">
        <f t="shared" si="0"/>
        <v>2.348875</v>
      </c>
      <c r="J17" s="85">
        <f t="shared" si="1"/>
        <v>0</v>
      </c>
    </row>
    <row r="18" spans="1:10" ht="12.75" customHeight="1" x14ac:dyDescent="0.2">
      <c r="B18" s="176" t="s">
        <v>24</v>
      </c>
      <c r="C18" s="176"/>
      <c r="D18" s="176"/>
      <c r="E18" s="176"/>
      <c r="F18" s="123" t="s">
        <v>25</v>
      </c>
      <c r="G18" s="122"/>
      <c r="H18" s="120">
        <v>10.1</v>
      </c>
      <c r="I18" s="121">
        <f t="shared" si="0"/>
        <v>11.03425</v>
      </c>
      <c r="J18" s="85">
        <f t="shared" si="1"/>
        <v>0</v>
      </c>
    </row>
    <row r="19" spans="1:10" ht="12.75" customHeight="1" x14ac:dyDescent="0.2">
      <c r="B19" s="176" t="s">
        <v>26</v>
      </c>
      <c r="C19" s="176"/>
      <c r="D19" s="176"/>
      <c r="E19" s="176"/>
      <c r="F19" s="123" t="s">
        <v>27</v>
      </c>
      <c r="G19" s="122"/>
      <c r="H19" s="120">
        <v>9.8000000000000007</v>
      </c>
      <c r="I19" s="121">
        <f t="shared" si="0"/>
        <v>10.7065</v>
      </c>
      <c r="J19" s="85">
        <f t="shared" si="1"/>
        <v>0</v>
      </c>
    </row>
    <row r="20" spans="1:10" ht="12.75" customHeight="1" x14ac:dyDescent="0.2">
      <c r="B20" s="176" t="s">
        <v>28</v>
      </c>
      <c r="C20" s="176"/>
      <c r="D20" s="176"/>
      <c r="E20" s="176"/>
      <c r="F20" s="118">
        <v>1150</v>
      </c>
      <c r="G20" s="122"/>
      <c r="H20" s="120">
        <v>11.6</v>
      </c>
      <c r="I20" s="121">
        <f t="shared" si="0"/>
        <v>12.673</v>
      </c>
      <c r="J20" s="85">
        <f t="shared" si="1"/>
        <v>0</v>
      </c>
    </row>
    <row r="21" spans="1:10" ht="12.75" customHeight="1" x14ac:dyDescent="0.2">
      <c r="B21" s="177" t="s">
        <v>29</v>
      </c>
      <c r="C21" s="177"/>
      <c r="D21" s="177"/>
      <c r="E21" s="177"/>
      <c r="F21" s="56" t="s">
        <v>30</v>
      </c>
      <c r="G21" s="78"/>
      <c r="H21" s="55">
        <v>11.6</v>
      </c>
      <c r="I21" s="84">
        <f t="shared" si="0"/>
        <v>12.673</v>
      </c>
      <c r="J21" s="85">
        <f t="shared" si="1"/>
        <v>0</v>
      </c>
    </row>
    <row r="22" spans="1:10" ht="12.75" customHeight="1" x14ac:dyDescent="0.2">
      <c r="B22" s="176" t="s">
        <v>31</v>
      </c>
      <c r="C22" s="176"/>
      <c r="D22" s="176"/>
      <c r="E22" s="176"/>
      <c r="F22" s="118">
        <v>1201</v>
      </c>
      <c r="G22" s="122"/>
      <c r="H22" s="120">
        <v>13.05</v>
      </c>
      <c r="I22" s="121">
        <f t="shared" si="0"/>
        <v>14.257125</v>
      </c>
      <c r="J22" s="85">
        <f t="shared" si="1"/>
        <v>0</v>
      </c>
    </row>
    <row r="23" spans="1:10" ht="12.75" customHeight="1" x14ac:dyDescent="0.2">
      <c r="B23" s="177" t="s">
        <v>32</v>
      </c>
      <c r="C23" s="177"/>
      <c r="D23" s="177"/>
      <c r="E23" s="177"/>
      <c r="F23" s="56" t="s">
        <v>33</v>
      </c>
      <c r="G23" s="78"/>
      <c r="H23" s="55">
        <v>13.05</v>
      </c>
      <c r="I23" s="84">
        <f t="shared" si="0"/>
        <v>14.257125</v>
      </c>
      <c r="J23" s="85">
        <f t="shared" si="1"/>
        <v>0</v>
      </c>
    </row>
    <row r="24" spans="1:10" ht="12.75" customHeight="1" x14ac:dyDescent="0.2">
      <c r="B24" s="178" t="s">
        <v>34</v>
      </c>
      <c r="C24" s="178"/>
      <c r="D24" s="178"/>
      <c r="E24" s="178"/>
      <c r="F24" s="58">
        <v>9510</v>
      </c>
      <c r="G24" s="79"/>
      <c r="H24" s="59">
        <v>50</v>
      </c>
      <c r="I24" s="84">
        <f t="shared" si="0"/>
        <v>54.625</v>
      </c>
      <c r="J24" s="85">
        <f t="shared" si="1"/>
        <v>0</v>
      </c>
    </row>
    <row r="25" spans="1:10" ht="12.75" customHeight="1" x14ac:dyDescent="0.2">
      <c r="B25" s="179" t="s">
        <v>285</v>
      </c>
      <c r="C25" s="179"/>
      <c r="D25" s="179"/>
      <c r="E25" s="179"/>
      <c r="F25" s="124">
        <v>1110</v>
      </c>
      <c r="G25" s="125"/>
      <c r="H25" s="126">
        <v>13</v>
      </c>
      <c r="I25" s="121">
        <f t="shared" si="0"/>
        <v>14.202500000000001</v>
      </c>
      <c r="J25" s="85">
        <f t="shared" si="1"/>
        <v>0</v>
      </c>
    </row>
    <row r="26" spans="1:10" ht="12.75" customHeight="1" x14ac:dyDescent="0.2">
      <c r="A26" s="159" t="s">
        <v>287</v>
      </c>
      <c r="B26" s="179" t="s">
        <v>286</v>
      </c>
      <c r="C26" s="179"/>
      <c r="D26" s="179"/>
      <c r="E26" s="179"/>
      <c r="F26" s="124">
        <v>9425</v>
      </c>
      <c r="G26" s="125"/>
      <c r="H26" s="158">
        <v>20</v>
      </c>
      <c r="I26" s="121">
        <f t="shared" si="0"/>
        <v>21.85</v>
      </c>
      <c r="J26" s="85">
        <f t="shared" si="1"/>
        <v>0</v>
      </c>
    </row>
    <row r="27" spans="1:10" x14ac:dyDescent="0.2">
      <c r="B27" s="60"/>
      <c r="C27" s="60"/>
      <c r="D27" s="60"/>
      <c r="E27" s="60"/>
      <c r="F27" s="61"/>
      <c r="G27" s="62"/>
      <c r="H27" s="63"/>
      <c r="I27" s="64"/>
      <c r="J27" s="65"/>
    </row>
    <row r="28" spans="1:10" ht="13.5" customHeight="1" x14ac:dyDescent="0.2">
      <c r="B28" s="180" t="s">
        <v>35</v>
      </c>
      <c r="C28" s="180"/>
      <c r="D28" s="180"/>
      <c r="E28" s="180"/>
      <c r="F28" s="180"/>
      <c r="G28" s="180"/>
      <c r="H28" s="180"/>
      <c r="I28" s="180"/>
      <c r="J28" s="180"/>
    </row>
    <row r="29" spans="1:10" ht="12.75" customHeight="1" x14ac:dyDescent="0.2">
      <c r="B29" s="175" t="s">
        <v>0</v>
      </c>
      <c r="C29" s="175"/>
      <c r="D29" s="175"/>
      <c r="E29" s="175"/>
      <c r="F29" s="66" t="s">
        <v>1</v>
      </c>
      <c r="G29" s="50" t="s">
        <v>2</v>
      </c>
      <c r="H29" s="67" t="s">
        <v>3</v>
      </c>
      <c r="I29" s="68" t="s">
        <v>248</v>
      </c>
      <c r="J29" s="69" t="s">
        <v>4</v>
      </c>
    </row>
    <row r="30" spans="1:10" ht="12.75" customHeight="1" x14ac:dyDescent="0.2">
      <c r="B30" s="177" t="s">
        <v>36</v>
      </c>
      <c r="C30" s="177"/>
      <c r="D30" s="177"/>
      <c r="E30" s="177"/>
      <c r="F30" s="56" t="s">
        <v>37</v>
      </c>
      <c r="G30" s="80"/>
      <c r="H30" s="55">
        <v>2.2000000000000002</v>
      </c>
      <c r="I30" s="84">
        <f t="shared" ref="I30:I39" si="2">H30+(H30*0.0925)</f>
        <v>2.4035000000000002</v>
      </c>
      <c r="J30" s="85">
        <f t="shared" ref="J30" si="3">G30*I30</f>
        <v>0</v>
      </c>
    </row>
    <row r="31" spans="1:10" ht="12.75" customHeight="1" x14ac:dyDescent="0.2">
      <c r="B31" s="176" t="s">
        <v>38</v>
      </c>
      <c r="C31" s="176"/>
      <c r="D31" s="176"/>
      <c r="E31" s="176"/>
      <c r="F31" s="123" t="s">
        <v>39</v>
      </c>
      <c r="G31" s="127"/>
      <c r="H31" s="128">
        <v>0.8</v>
      </c>
      <c r="I31" s="121">
        <f t="shared" si="2"/>
        <v>0.874</v>
      </c>
      <c r="J31" s="85">
        <f t="shared" ref="J31:J39" si="4">G31*I31</f>
        <v>0</v>
      </c>
    </row>
    <row r="32" spans="1:10" ht="12.75" customHeight="1" x14ac:dyDescent="0.2">
      <c r="B32" s="177" t="s">
        <v>40</v>
      </c>
      <c r="C32" s="177"/>
      <c r="D32" s="177"/>
      <c r="E32" s="177"/>
      <c r="F32" s="71" t="s">
        <v>41</v>
      </c>
      <c r="G32" s="81"/>
      <c r="H32" s="70">
        <v>0.8</v>
      </c>
      <c r="I32" s="84">
        <f t="shared" si="2"/>
        <v>0.874</v>
      </c>
      <c r="J32" s="85">
        <f t="shared" si="4"/>
        <v>0</v>
      </c>
    </row>
    <row r="33" spans="2:10" ht="12.75" customHeight="1" x14ac:dyDescent="0.2">
      <c r="B33" s="177" t="s">
        <v>38</v>
      </c>
      <c r="C33" s="177"/>
      <c r="D33" s="177"/>
      <c r="E33" s="177"/>
      <c r="F33" s="56" t="s">
        <v>42</v>
      </c>
      <c r="G33" s="80"/>
      <c r="H33" s="70">
        <v>0.8</v>
      </c>
      <c r="I33" s="84">
        <f t="shared" si="2"/>
        <v>0.874</v>
      </c>
      <c r="J33" s="85">
        <f t="shared" si="4"/>
        <v>0</v>
      </c>
    </row>
    <row r="34" spans="2:10" ht="12.75" customHeight="1" x14ac:dyDescent="0.2">
      <c r="B34" s="176" t="s">
        <v>43</v>
      </c>
      <c r="C34" s="176"/>
      <c r="D34" s="176"/>
      <c r="E34" s="176"/>
      <c r="F34" s="123" t="s">
        <v>44</v>
      </c>
      <c r="G34" s="127"/>
      <c r="H34" s="128">
        <v>3.4</v>
      </c>
      <c r="I34" s="121">
        <f t="shared" si="2"/>
        <v>3.7145000000000001</v>
      </c>
      <c r="J34" s="85">
        <f t="shared" si="4"/>
        <v>0</v>
      </c>
    </row>
    <row r="35" spans="2:10" ht="12.75" customHeight="1" x14ac:dyDescent="0.2">
      <c r="B35" s="176" t="s">
        <v>45</v>
      </c>
      <c r="C35" s="176"/>
      <c r="D35" s="176"/>
      <c r="E35" s="176"/>
      <c r="F35" s="123" t="s">
        <v>46</v>
      </c>
      <c r="G35" s="127"/>
      <c r="H35" s="128">
        <v>1</v>
      </c>
      <c r="I35" s="121">
        <f t="shared" si="2"/>
        <v>1.0925</v>
      </c>
      <c r="J35" s="85">
        <f t="shared" si="4"/>
        <v>0</v>
      </c>
    </row>
    <row r="36" spans="2:10" ht="12.75" customHeight="1" x14ac:dyDescent="0.2">
      <c r="B36" s="177" t="s">
        <v>47</v>
      </c>
      <c r="C36" s="177"/>
      <c r="D36" s="177"/>
      <c r="E36" s="177"/>
      <c r="F36" s="56" t="s">
        <v>48</v>
      </c>
      <c r="G36" s="80"/>
      <c r="H36" s="70">
        <v>1</v>
      </c>
      <c r="I36" s="84">
        <f t="shared" si="2"/>
        <v>1.0925</v>
      </c>
      <c r="J36" s="85">
        <f t="shared" si="4"/>
        <v>0</v>
      </c>
    </row>
    <row r="37" spans="2:10" ht="12.75" customHeight="1" x14ac:dyDescent="0.2">
      <c r="B37" s="189" t="s">
        <v>49</v>
      </c>
      <c r="C37" s="189"/>
      <c r="D37" s="189"/>
      <c r="E37" s="189"/>
      <c r="F37" s="57" t="s">
        <v>50</v>
      </c>
      <c r="G37" s="80"/>
      <c r="H37" s="70">
        <v>1</v>
      </c>
      <c r="I37" s="84">
        <f t="shared" si="2"/>
        <v>1.0925</v>
      </c>
      <c r="J37" s="85">
        <f t="shared" si="4"/>
        <v>0</v>
      </c>
    </row>
    <row r="38" spans="2:10" ht="12.75" customHeight="1" x14ac:dyDescent="0.2">
      <c r="B38" s="177" t="s">
        <v>51</v>
      </c>
      <c r="C38" s="177"/>
      <c r="D38" s="177"/>
      <c r="E38" s="177"/>
      <c r="F38" s="56" t="s">
        <v>52</v>
      </c>
      <c r="G38" s="80"/>
      <c r="H38" s="70">
        <v>0.82</v>
      </c>
      <c r="I38" s="84">
        <f t="shared" si="2"/>
        <v>0.89584999999999992</v>
      </c>
      <c r="J38" s="85">
        <f t="shared" si="4"/>
        <v>0</v>
      </c>
    </row>
    <row r="39" spans="2:10" ht="12.75" customHeight="1" x14ac:dyDescent="0.2">
      <c r="B39" s="177" t="s">
        <v>53</v>
      </c>
      <c r="C39" s="177"/>
      <c r="D39" s="177"/>
      <c r="E39" s="177"/>
      <c r="F39" s="56" t="s">
        <v>54</v>
      </c>
      <c r="G39" s="80"/>
      <c r="H39" s="70">
        <v>0.42</v>
      </c>
      <c r="I39" s="84">
        <f t="shared" si="2"/>
        <v>0.45884999999999998</v>
      </c>
      <c r="J39" s="85">
        <f t="shared" si="4"/>
        <v>0</v>
      </c>
    </row>
    <row r="40" spans="2:10" ht="12.75" customHeight="1" x14ac:dyDescent="0.2">
      <c r="B40" s="181"/>
      <c r="C40" s="181"/>
      <c r="D40" s="181"/>
      <c r="E40" s="181"/>
      <c r="F40" s="181"/>
      <c r="G40" s="181"/>
      <c r="H40" s="181"/>
      <c r="I40" s="181"/>
      <c r="J40" s="181"/>
    </row>
    <row r="41" spans="2:10" ht="12.75" customHeight="1" x14ac:dyDescent="0.2">
      <c r="B41" s="180" t="s">
        <v>55</v>
      </c>
      <c r="C41" s="180"/>
      <c r="D41" s="180"/>
      <c r="E41" s="180"/>
      <c r="F41" s="180"/>
      <c r="G41" s="180"/>
      <c r="H41" s="180"/>
      <c r="I41" s="180"/>
      <c r="J41" s="180"/>
    </row>
    <row r="42" spans="2:10" ht="12.75" customHeight="1" x14ac:dyDescent="0.2">
      <c r="B42" s="175" t="s">
        <v>0</v>
      </c>
      <c r="C42" s="175"/>
      <c r="D42" s="175"/>
      <c r="E42" s="175"/>
      <c r="F42" s="66" t="s">
        <v>1</v>
      </c>
      <c r="G42" s="50" t="s">
        <v>2</v>
      </c>
      <c r="H42" s="67" t="s">
        <v>3</v>
      </c>
      <c r="I42" s="68" t="s">
        <v>248</v>
      </c>
      <c r="J42" s="69" t="s">
        <v>4</v>
      </c>
    </row>
    <row r="43" spans="2:10" ht="12.75" customHeight="1" x14ac:dyDescent="0.2">
      <c r="B43" s="188" t="s">
        <v>56</v>
      </c>
      <c r="C43" s="188"/>
      <c r="D43" s="188"/>
      <c r="E43" s="188"/>
      <c r="F43" s="123" t="s">
        <v>57</v>
      </c>
      <c r="G43" s="127"/>
      <c r="H43" s="128">
        <v>0.33</v>
      </c>
      <c r="I43" s="121">
        <f t="shared" ref="I43:I48" si="5">H43+(H43*0.0925)</f>
        <v>0.36052500000000004</v>
      </c>
      <c r="J43" s="85">
        <f t="shared" ref="J43" si="6">G43*I43</f>
        <v>0</v>
      </c>
    </row>
    <row r="44" spans="2:10" ht="12.75" customHeight="1" x14ac:dyDescent="0.2">
      <c r="B44" s="176" t="s">
        <v>58</v>
      </c>
      <c r="C44" s="176"/>
      <c r="D44" s="176"/>
      <c r="E44" s="176"/>
      <c r="F44" s="123" t="s">
        <v>59</v>
      </c>
      <c r="G44" s="127"/>
      <c r="H44" s="128">
        <v>0.33</v>
      </c>
      <c r="I44" s="121">
        <f t="shared" si="5"/>
        <v>0.36052500000000004</v>
      </c>
      <c r="J44" s="85">
        <f t="shared" ref="J44:J48" si="7">G44*I44</f>
        <v>0</v>
      </c>
    </row>
    <row r="45" spans="2:10" ht="12.75" customHeight="1" x14ac:dyDescent="0.2">
      <c r="B45" s="176" t="s">
        <v>60</v>
      </c>
      <c r="C45" s="176"/>
      <c r="D45" s="176"/>
      <c r="E45" s="176"/>
      <c r="F45" s="123" t="s">
        <v>61</v>
      </c>
      <c r="G45" s="127"/>
      <c r="H45" s="128">
        <v>0.33</v>
      </c>
      <c r="I45" s="121">
        <f t="shared" si="5"/>
        <v>0.36052500000000004</v>
      </c>
      <c r="J45" s="85">
        <f t="shared" si="7"/>
        <v>0</v>
      </c>
    </row>
    <row r="46" spans="2:10" ht="12.75" customHeight="1" x14ac:dyDescent="0.2">
      <c r="B46" s="176" t="s">
        <v>62</v>
      </c>
      <c r="C46" s="176"/>
      <c r="D46" s="176"/>
      <c r="E46" s="176"/>
      <c r="F46" s="123" t="s">
        <v>63</v>
      </c>
      <c r="G46" s="127"/>
      <c r="H46" s="128">
        <v>0.56000000000000005</v>
      </c>
      <c r="I46" s="121">
        <f t="shared" si="5"/>
        <v>0.61180000000000001</v>
      </c>
      <c r="J46" s="85">
        <f t="shared" si="7"/>
        <v>0</v>
      </c>
    </row>
    <row r="47" spans="2:10" ht="12.75" customHeight="1" x14ac:dyDescent="0.2">
      <c r="B47" s="176" t="s">
        <v>64</v>
      </c>
      <c r="C47" s="176"/>
      <c r="D47" s="176"/>
      <c r="E47" s="176"/>
      <c r="F47" s="123" t="s">
        <v>65</v>
      </c>
      <c r="G47" s="127"/>
      <c r="H47" s="128">
        <v>0.37</v>
      </c>
      <c r="I47" s="121">
        <f t="shared" si="5"/>
        <v>0.404225</v>
      </c>
      <c r="J47" s="85">
        <f t="shared" si="7"/>
        <v>0</v>
      </c>
    </row>
    <row r="48" spans="2:10" ht="12.75" customHeight="1" x14ac:dyDescent="0.2">
      <c r="B48" s="176" t="s">
        <v>66</v>
      </c>
      <c r="C48" s="176"/>
      <c r="D48" s="176"/>
      <c r="E48" s="176"/>
      <c r="F48" s="129">
        <v>3130</v>
      </c>
      <c r="G48" s="130"/>
      <c r="H48" s="131">
        <v>0.33</v>
      </c>
      <c r="I48" s="121">
        <f t="shared" si="5"/>
        <v>0.36052500000000004</v>
      </c>
      <c r="J48" s="85">
        <f t="shared" si="7"/>
        <v>0</v>
      </c>
    </row>
    <row r="49" spans="2:10" x14ac:dyDescent="0.2">
      <c r="B49" s="48" t="s">
        <v>252</v>
      </c>
      <c r="C49" s="18"/>
      <c r="D49" s="18"/>
      <c r="E49" s="18"/>
      <c r="F49" s="18"/>
      <c r="H49" s="72"/>
      <c r="I49" s="73"/>
      <c r="J49" s="74"/>
    </row>
    <row r="50" spans="2:10" x14ac:dyDescent="0.2">
      <c r="B50" s="12" t="s">
        <v>250</v>
      </c>
      <c r="C50" s="12"/>
      <c r="D50" s="12"/>
      <c r="E50" s="12"/>
      <c r="F50" s="5"/>
      <c r="G50" s="28"/>
      <c r="H50" s="2"/>
      <c r="I50" s="33"/>
    </row>
    <row r="51" spans="2:10" x14ac:dyDescent="0.2">
      <c r="B51" s="12" t="s">
        <v>251</v>
      </c>
      <c r="C51" s="18"/>
      <c r="D51" s="18"/>
      <c r="E51" s="18"/>
    </row>
    <row r="52" spans="2:10" x14ac:dyDescent="0.2">
      <c r="B52" s="186"/>
      <c r="C52" s="186"/>
      <c r="D52" s="186"/>
      <c r="E52" s="186"/>
    </row>
    <row r="53" spans="2:10" ht="16.5" thickBot="1" x14ac:dyDescent="0.25">
      <c r="F53" s="5"/>
      <c r="G53" s="184" t="s">
        <v>257</v>
      </c>
      <c r="H53" s="185"/>
      <c r="I53" s="185"/>
      <c r="J53" s="76">
        <f>SUM(J6:J48)</f>
        <v>0</v>
      </c>
    </row>
    <row r="54" spans="2:10" ht="13.5" thickTop="1" x14ac:dyDescent="0.2"/>
    <row r="60" spans="2:10" x14ac:dyDescent="0.2">
      <c r="J60" s="77"/>
    </row>
  </sheetData>
  <sheetProtection selectLockedCells="1"/>
  <mergeCells count="49">
    <mergeCell ref="B1:J1"/>
    <mergeCell ref="B2:J2"/>
    <mergeCell ref="G53:I53"/>
    <mergeCell ref="B52:E52"/>
    <mergeCell ref="B3:E3"/>
    <mergeCell ref="B46:E46"/>
    <mergeCell ref="B47:E47"/>
    <mergeCell ref="B48:E48"/>
    <mergeCell ref="B41:J41"/>
    <mergeCell ref="B42:E42"/>
    <mergeCell ref="B43:E43"/>
    <mergeCell ref="B44:E44"/>
    <mergeCell ref="B45:E45"/>
    <mergeCell ref="B36:E36"/>
    <mergeCell ref="B37:E37"/>
    <mergeCell ref="B38:E38"/>
    <mergeCell ref="B39:E39"/>
    <mergeCell ref="B40:J40"/>
    <mergeCell ref="B31:E31"/>
    <mergeCell ref="B32:E32"/>
    <mergeCell ref="B33:E33"/>
    <mergeCell ref="B34:E34"/>
    <mergeCell ref="B35:E35"/>
    <mergeCell ref="B24:E24"/>
    <mergeCell ref="B25:E25"/>
    <mergeCell ref="B28:J28"/>
    <mergeCell ref="B29:E29"/>
    <mergeCell ref="B30:E30"/>
    <mergeCell ref="B26:E26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B4:J4"/>
    <mergeCell ref="B5:E5"/>
    <mergeCell ref="B6:E6"/>
    <mergeCell ref="B7:E7"/>
    <mergeCell ref="B8:E8"/>
  </mergeCells>
  <conditionalFormatting sqref="G53">
    <cfRule type="cellIs" dxfId="4" priority="1" operator="equal">
      <formula>0</formula>
    </cfRule>
  </conditionalFormatting>
  <conditionalFormatting sqref="J3:J1048576">
    <cfRule type="cellIs" dxfId="3" priority="2" operator="equal">
      <formula>0</formula>
    </cfRule>
  </conditionalFormatting>
  <pageMargins left="0.25" right="0.25" top="0.75" bottom="0.75" header="0.3" footer="0.3"/>
  <pageSetup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2221-2A74-48DF-9AC7-40B3824011C2}">
  <dimension ref="A1:I53"/>
  <sheetViews>
    <sheetView topLeftCell="A11" workbookViewId="0">
      <selection activeCell="M6" sqref="M6"/>
    </sheetView>
  </sheetViews>
  <sheetFormatPr defaultRowHeight="12.75" outlineLevelCol="1" x14ac:dyDescent="0.2"/>
  <cols>
    <col min="7" max="7" width="0" hidden="1" customWidth="1" outlineLevel="1"/>
    <col min="8" max="8" width="8.83203125" collapsed="1"/>
  </cols>
  <sheetData>
    <row r="1" spans="1:9" ht="18" x14ac:dyDescent="0.2">
      <c r="A1" s="182" t="s">
        <v>253</v>
      </c>
      <c r="B1" s="182"/>
      <c r="C1" s="182"/>
      <c r="D1" s="182"/>
      <c r="E1" s="182"/>
      <c r="F1" s="182"/>
      <c r="G1" s="182"/>
      <c r="H1" s="182"/>
      <c r="I1" s="182"/>
    </row>
    <row r="2" spans="1:9" x14ac:dyDescent="0.2">
      <c r="A2" s="183" t="s">
        <v>283</v>
      </c>
      <c r="B2" s="183"/>
      <c r="C2" s="183"/>
      <c r="D2" s="183"/>
      <c r="E2" s="183"/>
      <c r="F2" s="183"/>
      <c r="G2" s="183"/>
      <c r="H2" s="183"/>
      <c r="I2" s="183"/>
    </row>
    <row r="3" spans="1:9" ht="15.75" x14ac:dyDescent="0.25">
      <c r="A3" s="194" t="s">
        <v>284</v>
      </c>
      <c r="B3" s="194"/>
      <c r="C3" s="194"/>
      <c r="D3" s="194"/>
      <c r="E3" s="195"/>
      <c r="F3" s="23"/>
      <c r="I3" s="116" t="s">
        <v>274</v>
      </c>
    </row>
    <row r="4" spans="1:9" x14ac:dyDescent="0.2">
      <c r="A4" s="180" t="s">
        <v>67</v>
      </c>
      <c r="B4" s="180"/>
      <c r="C4" s="180"/>
      <c r="D4" s="180"/>
      <c r="E4" s="180"/>
      <c r="F4" s="180"/>
      <c r="G4" s="180"/>
      <c r="H4" s="180"/>
      <c r="I4" s="180"/>
    </row>
    <row r="5" spans="1:9" ht="22.5" x14ac:dyDescent="0.2">
      <c r="A5" s="190" t="s">
        <v>0</v>
      </c>
      <c r="B5" s="190"/>
      <c r="C5" s="190"/>
      <c r="D5" s="190"/>
      <c r="E5" s="155" t="s">
        <v>1</v>
      </c>
      <c r="F5" s="32" t="s">
        <v>2</v>
      </c>
      <c r="G5" s="156" t="s">
        <v>3</v>
      </c>
      <c r="H5" s="154" t="s">
        <v>266</v>
      </c>
      <c r="I5" s="157" t="s">
        <v>4</v>
      </c>
    </row>
    <row r="6" spans="1:9" x14ac:dyDescent="0.2">
      <c r="A6" s="176" t="s">
        <v>68</v>
      </c>
      <c r="B6" s="176"/>
      <c r="C6" s="176"/>
      <c r="D6" s="176"/>
      <c r="E6" s="132" t="s">
        <v>69</v>
      </c>
      <c r="F6" s="133"/>
      <c r="G6" s="134">
        <v>0.25</v>
      </c>
      <c r="H6" s="135">
        <f>G6+(G6*0.0925)</f>
        <v>0.27312500000000001</v>
      </c>
      <c r="I6" s="107">
        <f>F6*H6</f>
        <v>0</v>
      </c>
    </row>
    <row r="7" spans="1:9" x14ac:dyDescent="0.2">
      <c r="A7" s="176" t="s">
        <v>70</v>
      </c>
      <c r="B7" s="176"/>
      <c r="C7" s="176"/>
      <c r="D7" s="176"/>
      <c r="E7" s="132" t="s">
        <v>71</v>
      </c>
      <c r="F7" s="133"/>
      <c r="G7" s="134">
        <v>0.25</v>
      </c>
      <c r="H7" s="135">
        <f t="shared" ref="H7:H25" si="0">G7+(G7*0.0925)</f>
        <v>0.27312500000000001</v>
      </c>
      <c r="I7" s="107">
        <f t="shared" ref="I7:I25" si="1">F7*H7</f>
        <v>0</v>
      </c>
    </row>
    <row r="8" spans="1:9" x14ac:dyDescent="0.2">
      <c r="A8" s="176" t="s">
        <v>72</v>
      </c>
      <c r="B8" s="176"/>
      <c r="C8" s="176"/>
      <c r="D8" s="176"/>
      <c r="E8" s="132" t="s">
        <v>73</v>
      </c>
      <c r="F8" s="133"/>
      <c r="G8" s="134">
        <v>0.25</v>
      </c>
      <c r="H8" s="135">
        <f t="shared" si="0"/>
        <v>0.27312500000000001</v>
      </c>
      <c r="I8" s="107">
        <f t="shared" si="1"/>
        <v>0</v>
      </c>
    </row>
    <row r="9" spans="1:9" x14ac:dyDescent="0.2">
      <c r="A9" s="176" t="s">
        <v>74</v>
      </c>
      <c r="B9" s="176"/>
      <c r="C9" s="176"/>
      <c r="D9" s="176"/>
      <c r="E9" s="132" t="s">
        <v>75</v>
      </c>
      <c r="F9" s="133"/>
      <c r="G9" s="134">
        <v>0.25</v>
      </c>
      <c r="H9" s="135">
        <f t="shared" si="0"/>
        <v>0.27312500000000001</v>
      </c>
      <c r="I9" s="107">
        <f t="shared" si="1"/>
        <v>0</v>
      </c>
    </row>
    <row r="10" spans="1:9" x14ac:dyDescent="0.2">
      <c r="A10" s="176" t="s">
        <v>76</v>
      </c>
      <c r="B10" s="176"/>
      <c r="C10" s="176"/>
      <c r="D10" s="176"/>
      <c r="E10" s="132" t="s">
        <v>77</v>
      </c>
      <c r="F10" s="133"/>
      <c r="G10" s="134">
        <v>0.25</v>
      </c>
      <c r="H10" s="135">
        <f t="shared" si="0"/>
        <v>0.27312500000000001</v>
      </c>
      <c r="I10" s="107">
        <f t="shared" si="1"/>
        <v>0</v>
      </c>
    </row>
    <row r="11" spans="1:9" x14ac:dyDescent="0.2">
      <c r="A11" s="176" t="s">
        <v>78</v>
      </c>
      <c r="B11" s="176"/>
      <c r="C11" s="176"/>
      <c r="D11" s="176"/>
      <c r="E11" s="132" t="s">
        <v>79</v>
      </c>
      <c r="F11" s="133"/>
      <c r="G11" s="136">
        <v>0.25</v>
      </c>
      <c r="H11" s="135">
        <f t="shared" si="0"/>
        <v>0.27312500000000001</v>
      </c>
      <c r="I11" s="107">
        <f t="shared" si="1"/>
        <v>0</v>
      </c>
    </row>
    <row r="12" spans="1:9" x14ac:dyDescent="0.2">
      <c r="A12" s="176" t="s">
        <v>80</v>
      </c>
      <c r="B12" s="176"/>
      <c r="C12" s="176"/>
      <c r="D12" s="176"/>
      <c r="E12" s="132" t="s">
        <v>81</v>
      </c>
      <c r="F12" s="133"/>
      <c r="G12" s="134">
        <v>0.25</v>
      </c>
      <c r="H12" s="135">
        <f t="shared" si="0"/>
        <v>0.27312500000000001</v>
      </c>
      <c r="I12" s="107">
        <f t="shared" si="1"/>
        <v>0</v>
      </c>
    </row>
    <row r="13" spans="1:9" x14ac:dyDescent="0.2">
      <c r="A13" s="176" t="s">
        <v>82</v>
      </c>
      <c r="B13" s="176"/>
      <c r="C13" s="176"/>
      <c r="D13" s="176"/>
      <c r="E13" s="132" t="s">
        <v>83</v>
      </c>
      <c r="F13" s="133"/>
      <c r="G13" s="134">
        <v>0.25</v>
      </c>
      <c r="H13" s="135">
        <f t="shared" si="0"/>
        <v>0.27312500000000001</v>
      </c>
      <c r="I13" s="107">
        <f t="shared" si="1"/>
        <v>0</v>
      </c>
    </row>
    <row r="14" spans="1:9" x14ac:dyDescent="0.2">
      <c r="A14" s="176" t="s">
        <v>84</v>
      </c>
      <c r="B14" s="176"/>
      <c r="C14" s="176"/>
      <c r="D14" s="176"/>
      <c r="E14" s="132" t="s">
        <v>85</v>
      </c>
      <c r="F14" s="133"/>
      <c r="G14" s="136">
        <v>0.33</v>
      </c>
      <c r="H14" s="135">
        <f t="shared" si="0"/>
        <v>0.36052500000000004</v>
      </c>
      <c r="I14" s="107">
        <f t="shared" si="1"/>
        <v>0</v>
      </c>
    </row>
    <row r="15" spans="1:9" x14ac:dyDescent="0.2">
      <c r="A15" s="176" t="s">
        <v>86</v>
      </c>
      <c r="B15" s="176"/>
      <c r="C15" s="176"/>
      <c r="D15" s="176"/>
      <c r="E15" s="132" t="s">
        <v>87</v>
      </c>
      <c r="F15" s="133"/>
      <c r="G15" s="136">
        <v>0.25</v>
      </c>
      <c r="H15" s="135">
        <f t="shared" si="0"/>
        <v>0.27312500000000001</v>
      </c>
      <c r="I15" s="107">
        <f t="shared" si="1"/>
        <v>0</v>
      </c>
    </row>
    <row r="16" spans="1:9" x14ac:dyDescent="0.2">
      <c r="A16" s="176" t="s">
        <v>88</v>
      </c>
      <c r="B16" s="176"/>
      <c r="C16" s="176"/>
      <c r="D16" s="176"/>
      <c r="E16" s="132" t="s">
        <v>89</v>
      </c>
      <c r="F16" s="133"/>
      <c r="G16" s="134">
        <v>0.25</v>
      </c>
      <c r="H16" s="135">
        <f t="shared" si="0"/>
        <v>0.27312500000000001</v>
      </c>
      <c r="I16" s="107">
        <f t="shared" si="1"/>
        <v>0</v>
      </c>
    </row>
    <row r="17" spans="1:9" x14ac:dyDescent="0.2">
      <c r="A17" s="176" t="s">
        <v>90</v>
      </c>
      <c r="B17" s="176"/>
      <c r="C17" s="176"/>
      <c r="D17" s="176"/>
      <c r="E17" s="132" t="s">
        <v>91</v>
      </c>
      <c r="F17" s="133"/>
      <c r="G17" s="134">
        <v>0.25</v>
      </c>
      <c r="H17" s="135">
        <f t="shared" si="0"/>
        <v>0.27312500000000001</v>
      </c>
      <c r="I17" s="107">
        <f t="shared" si="1"/>
        <v>0</v>
      </c>
    </row>
    <row r="18" spans="1:9" x14ac:dyDescent="0.2">
      <c r="A18" s="176" t="s">
        <v>92</v>
      </c>
      <c r="B18" s="176"/>
      <c r="C18" s="176"/>
      <c r="D18" s="176"/>
      <c r="E18" s="132" t="s">
        <v>93</v>
      </c>
      <c r="F18" s="133"/>
      <c r="G18" s="134">
        <v>0.25</v>
      </c>
      <c r="H18" s="135">
        <f t="shared" si="0"/>
        <v>0.27312500000000001</v>
      </c>
      <c r="I18" s="107">
        <f t="shared" si="1"/>
        <v>0</v>
      </c>
    </row>
    <row r="19" spans="1:9" x14ac:dyDescent="0.2">
      <c r="A19" s="176" t="s">
        <v>94</v>
      </c>
      <c r="B19" s="176"/>
      <c r="C19" s="176"/>
      <c r="D19" s="176"/>
      <c r="E19" s="132" t="s">
        <v>95</v>
      </c>
      <c r="F19" s="133"/>
      <c r="G19" s="134">
        <v>0.25</v>
      </c>
      <c r="H19" s="135">
        <f t="shared" si="0"/>
        <v>0.27312500000000001</v>
      </c>
      <c r="I19" s="107">
        <f t="shared" si="1"/>
        <v>0</v>
      </c>
    </row>
    <row r="20" spans="1:9" x14ac:dyDescent="0.2">
      <c r="A20" s="176" t="s">
        <v>96</v>
      </c>
      <c r="B20" s="176"/>
      <c r="C20" s="176"/>
      <c r="D20" s="176"/>
      <c r="E20" s="132" t="s">
        <v>97</v>
      </c>
      <c r="F20" s="133"/>
      <c r="G20" s="134">
        <v>0.25</v>
      </c>
      <c r="H20" s="135">
        <f t="shared" si="0"/>
        <v>0.27312500000000001</v>
      </c>
      <c r="I20" s="107">
        <f t="shared" si="1"/>
        <v>0</v>
      </c>
    </row>
    <row r="21" spans="1:9" x14ac:dyDescent="0.2">
      <c r="A21" s="176" t="s">
        <v>98</v>
      </c>
      <c r="B21" s="176"/>
      <c r="C21" s="176"/>
      <c r="D21" s="176"/>
      <c r="E21" s="132" t="s">
        <v>99</v>
      </c>
      <c r="F21" s="133"/>
      <c r="G21" s="134">
        <v>0.25</v>
      </c>
      <c r="H21" s="135">
        <f t="shared" si="0"/>
        <v>0.27312500000000001</v>
      </c>
      <c r="I21" s="107">
        <f t="shared" si="1"/>
        <v>0</v>
      </c>
    </row>
    <row r="22" spans="1:9" x14ac:dyDescent="0.2">
      <c r="A22" s="176" t="s">
        <v>100</v>
      </c>
      <c r="B22" s="176"/>
      <c r="C22" s="176"/>
      <c r="D22" s="176"/>
      <c r="E22" s="132" t="s">
        <v>101</v>
      </c>
      <c r="F22" s="133"/>
      <c r="G22" s="134">
        <v>0.25</v>
      </c>
      <c r="H22" s="135">
        <f t="shared" si="0"/>
        <v>0.27312500000000001</v>
      </c>
      <c r="I22" s="107">
        <f t="shared" si="1"/>
        <v>0</v>
      </c>
    </row>
    <row r="23" spans="1:9" x14ac:dyDescent="0.2">
      <c r="A23" s="176" t="s">
        <v>102</v>
      </c>
      <c r="B23" s="176"/>
      <c r="C23" s="176"/>
      <c r="D23" s="176"/>
      <c r="E23" s="132" t="s">
        <v>103</v>
      </c>
      <c r="F23" s="133"/>
      <c r="G23" s="134">
        <v>0.33</v>
      </c>
      <c r="H23" s="135">
        <f t="shared" si="0"/>
        <v>0.36052500000000004</v>
      </c>
      <c r="I23" s="107">
        <f t="shared" si="1"/>
        <v>0</v>
      </c>
    </row>
    <row r="24" spans="1:9" x14ac:dyDescent="0.2">
      <c r="A24" s="176" t="s">
        <v>104</v>
      </c>
      <c r="B24" s="176"/>
      <c r="C24" s="176"/>
      <c r="D24" s="176"/>
      <c r="E24" s="132" t="s">
        <v>105</v>
      </c>
      <c r="F24" s="133"/>
      <c r="G24" s="134">
        <v>0.25</v>
      </c>
      <c r="H24" s="135">
        <f t="shared" si="0"/>
        <v>0.27312500000000001</v>
      </c>
      <c r="I24" s="107">
        <f t="shared" si="1"/>
        <v>0</v>
      </c>
    </row>
    <row r="25" spans="1:9" x14ac:dyDescent="0.2">
      <c r="A25" s="176" t="s">
        <v>106</v>
      </c>
      <c r="B25" s="176"/>
      <c r="C25" s="176"/>
      <c r="D25" s="176"/>
      <c r="E25" s="132" t="s">
        <v>107</v>
      </c>
      <c r="F25" s="133"/>
      <c r="G25" s="134">
        <v>0.25</v>
      </c>
      <c r="H25" s="135">
        <f t="shared" si="0"/>
        <v>0.27312500000000001</v>
      </c>
      <c r="I25" s="107">
        <f t="shared" si="1"/>
        <v>0</v>
      </c>
    </row>
    <row r="26" spans="1:9" x14ac:dyDescent="0.2">
      <c r="A26" s="6"/>
      <c r="B26" s="6"/>
      <c r="C26" s="6"/>
      <c r="D26" s="6"/>
      <c r="E26" s="7"/>
      <c r="F26" s="22"/>
      <c r="G26" s="8"/>
      <c r="H26" s="34"/>
      <c r="I26" s="25"/>
    </row>
    <row r="27" spans="1:9" x14ac:dyDescent="0.2">
      <c r="A27" s="180" t="s">
        <v>108</v>
      </c>
      <c r="B27" s="180"/>
      <c r="C27" s="180"/>
      <c r="D27" s="180"/>
      <c r="E27" s="180"/>
      <c r="F27" s="180"/>
      <c r="G27" s="180"/>
      <c r="H27" s="180"/>
      <c r="I27" s="180"/>
    </row>
    <row r="28" spans="1:9" ht="22.5" x14ac:dyDescent="0.2">
      <c r="A28" s="191" t="s">
        <v>0</v>
      </c>
      <c r="B28" s="191"/>
      <c r="C28" s="191"/>
      <c r="D28" s="191"/>
      <c r="E28" s="9" t="s">
        <v>1</v>
      </c>
      <c r="F28" s="1" t="s">
        <v>2</v>
      </c>
      <c r="G28" s="10" t="s">
        <v>3</v>
      </c>
      <c r="H28" s="35" t="s">
        <v>248</v>
      </c>
      <c r="I28" s="20" t="s">
        <v>4</v>
      </c>
    </row>
    <row r="29" spans="1:9" x14ac:dyDescent="0.2">
      <c r="A29" s="188" t="s">
        <v>109</v>
      </c>
      <c r="B29" s="188"/>
      <c r="C29" s="188"/>
      <c r="D29" s="188"/>
      <c r="E29" s="140">
        <v>9020</v>
      </c>
      <c r="F29" s="138"/>
      <c r="G29" s="139">
        <v>7.2</v>
      </c>
      <c r="H29" s="135">
        <f t="shared" ref="H29:H43" si="2">G29+(G29*0.0925)</f>
        <v>7.8660000000000005</v>
      </c>
      <c r="I29" s="107">
        <f t="shared" ref="I29:I43" si="3">F29*H29</f>
        <v>0</v>
      </c>
    </row>
    <row r="30" spans="1:9" x14ac:dyDescent="0.2">
      <c r="A30" s="188" t="s">
        <v>110</v>
      </c>
      <c r="B30" s="188"/>
      <c r="C30" s="188"/>
      <c r="D30" s="188"/>
      <c r="E30" s="140">
        <v>9111</v>
      </c>
      <c r="F30" s="138"/>
      <c r="G30" s="139">
        <v>3.2</v>
      </c>
      <c r="H30" s="135">
        <f t="shared" si="2"/>
        <v>3.496</v>
      </c>
      <c r="I30" s="107">
        <f t="shared" si="3"/>
        <v>0</v>
      </c>
    </row>
    <row r="31" spans="1:9" x14ac:dyDescent="0.2">
      <c r="A31" s="188" t="s">
        <v>111</v>
      </c>
      <c r="B31" s="188"/>
      <c r="C31" s="188"/>
      <c r="D31" s="188"/>
      <c r="E31" s="137">
        <v>9130</v>
      </c>
      <c r="F31" s="138"/>
      <c r="G31" s="139">
        <v>4.9000000000000004</v>
      </c>
      <c r="H31" s="135">
        <f t="shared" si="2"/>
        <v>5.3532500000000001</v>
      </c>
      <c r="I31" s="107">
        <f t="shared" si="3"/>
        <v>0</v>
      </c>
    </row>
    <row r="32" spans="1:9" x14ac:dyDescent="0.2">
      <c r="A32" s="196" t="s">
        <v>112</v>
      </c>
      <c r="B32" s="196"/>
      <c r="C32" s="196"/>
      <c r="D32" s="196"/>
      <c r="E32" s="99">
        <v>9070</v>
      </c>
      <c r="F32" s="108"/>
      <c r="G32" s="90">
        <v>11</v>
      </c>
      <c r="H32" s="106">
        <f t="shared" si="2"/>
        <v>12.0175</v>
      </c>
      <c r="I32" s="107">
        <f t="shared" si="3"/>
        <v>0</v>
      </c>
    </row>
    <row r="33" spans="1:9" x14ac:dyDescent="0.2">
      <c r="A33" s="196" t="s">
        <v>113</v>
      </c>
      <c r="B33" s="196"/>
      <c r="C33" s="196"/>
      <c r="D33" s="196"/>
      <c r="E33" s="99">
        <v>9071</v>
      </c>
      <c r="F33" s="108"/>
      <c r="G33" s="90">
        <v>1.55</v>
      </c>
      <c r="H33" s="106">
        <f t="shared" si="2"/>
        <v>1.6933750000000001</v>
      </c>
      <c r="I33" s="107">
        <f t="shared" si="3"/>
        <v>0</v>
      </c>
    </row>
    <row r="34" spans="1:9" x14ac:dyDescent="0.2">
      <c r="A34" s="196" t="s">
        <v>114</v>
      </c>
      <c r="B34" s="196"/>
      <c r="C34" s="196"/>
      <c r="D34" s="196"/>
      <c r="E34" s="99">
        <v>9072</v>
      </c>
      <c r="F34" s="108"/>
      <c r="G34" s="90">
        <v>1.55</v>
      </c>
      <c r="H34" s="106">
        <f t="shared" si="2"/>
        <v>1.6933750000000001</v>
      </c>
      <c r="I34" s="107">
        <f t="shared" si="3"/>
        <v>0</v>
      </c>
    </row>
    <row r="35" spans="1:9" x14ac:dyDescent="0.2">
      <c r="A35" s="196" t="s">
        <v>115</v>
      </c>
      <c r="B35" s="196"/>
      <c r="C35" s="196"/>
      <c r="D35" s="196"/>
      <c r="E35" s="99">
        <v>9073</v>
      </c>
      <c r="F35" s="108"/>
      <c r="G35" s="90">
        <v>3.5</v>
      </c>
      <c r="H35" s="106">
        <f t="shared" si="2"/>
        <v>3.82375</v>
      </c>
      <c r="I35" s="107">
        <f t="shared" si="3"/>
        <v>0</v>
      </c>
    </row>
    <row r="36" spans="1:9" x14ac:dyDescent="0.2">
      <c r="A36" s="196" t="s">
        <v>116</v>
      </c>
      <c r="B36" s="196"/>
      <c r="C36" s="196"/>
      <c r="D36" s="196"/>
      <c r="E36" s="99">
        <v>9074</v>
      </c>
      <c r="F36" s="108"/>
      <c r="G36" s="90">
        <v>3.5</v>
      </c>
      <c r="H36" s="106">
        <f t="shared" si="2"/>
        <v>3.82375</v>
      </c>
      <c r="I36" s="107">
        <f t="shared" si="3"/>
        <v>0</v>
      </c>
    </row>
    <row r="37" spans="1:9" x14ac:dyDescent="0.2">
      <c r="A37" s="196" t="s">
        <v>117</v>
      </c>
      <c r="B37" s="196"/>
      <c r="C37" s="196"/>
      <c r="D37" s="196"/>
      <c r="E37" s="99">
        <v>9075</v>
      </c>
      <c r="F37" s="108"/>
      <c r="G37" s="90">
        <v>1.55</v>
      </c>
      <c r="H37" s="106">
        <f t="shared" si="2"/>
        <v>1.6933750000000001</v>
      </c>
      <c r="I37" s="107">
        <f t="shared" si="3"/>
        <v>0</v>
      </c>
    </row>
    <row r="38" spans="1:9" x14ac:dyDescent="0.2">
      <c r="A38" s="196" t="s">
        <v>118</v>
      </c>
      <c r="B38" s="196"/>
      <c r="C38" s="196"/>
      <c r="D38" s="196"/>
      <c r="E38" s="99">
        <v>9076</v>
      </c>
      <c r="F38" s="108"/>
      <c r="G38" s="90">
        <v>1.55</v>
      </c>
      <c r="H38" s="106">
        <f t="shared" si="2"/>
        <v>1.6933750000000001</v>
      </c>
      <c r="I38" s="107">
        <f t="shared" si="3"/>
        <v>0</v>
      </c>
    </row>
    <row r="39" spans="1:9" x14ac:dyDescent="0.2">
      <c r="A39" s="196" t="s">
        <v>119</v>
      </c>
      <c r="B39" s="196"/>
      <c r="C39" s="196"/>
      <c r="D39" s="196"/>
      <c r="E39" s="99">
        <v>9077</v>
      </c>
      <c r="F39" s="108"/>
      <c r="G39" s="90">
        <v>3.5</v>
      </c>
      <c r="H39" s="106">
        <f t="shared" si="2"/>
        <v>3.82375</v>
      </c>
      <c r="I39" s="107">
        <f t="shared" si="3"/>
        <v>0</v>
      </c>
    </row>
    <row r="40" spans="1:9" x14ac:dyDescent="0.2">
      <c r="A40" s="196" t="s">
        <v>120</v>
      </c>
      <c r="B40" s="196"/>
      <c r="C40" s="196"/>
      <c r="D40" s="196"/>
      <c r="E40" s="99">
        <v>9078</v>
      </c>
      <c r="F40" s="108"/>
      <c r="G40" s="90">
        <v>1.55</v>
      </c>
      <c r="H40" s="106">
        <f t="shared" si="2"/>
        <v>1.6933750000000001</v>
      </c>
      <c r="I40" s="107">
        <f t="shared" si="3"/>
        <v>0</v>
      </c>
    </row>
    <row r="41" spans="1:9" x14ac:dyDescent="0.2">
      <c r="A41" s="196" t="s">
        <v>121</v>
      </c>
      <c r="B41" s="196"/>
      <c r="C41" s="196"/>
      <c r="D41" s="196"/>
      <c r="E41" s="98">
        <v>9127</v>
      </c>
      <c r="F41" s="108"/>
      <c r="G41" s="90">
        <v>2.8</v>
      </c>
      <c r="H41" s="106">
        <f t="shared" si="2"/>
        <v>3.0589999999999997</v>
      </c>
      <c r="I41" s="107">
        <f t="shared" si="3"/>
        <v>0</v>
      </c>
    </row>
    <row r="42" spans="1:9" x14ac:dyDescent="0.2">
      <c r="A42" s="196" t="s">
        <v>122</v>
      </c>
      <c r="B42" s="196"/>
      <c r="C42" s="196"/>
      <c r="D42" s="196"/>
      <c r="E42" s="98">
        <v>9053</v>
      </c>
      <c r="F42" s="108"/>
      <c r="G42" s="90">
        <v>22.05</v>
      </c>
      <c r="H42" s="106">
        <f t="shared" si="2"/>
        <v>24.089625000000002</v>
      </c>
      <c r="I42" s="107">
        <f t="shared" si="3"/>
        <v>0</v>
      </c>
    </row>
    <row r="43" spans="1:9" x14ac:dyDescent="0.2">
      <c r="A43" s="197" t="s">
        <v>123</v>
      </c>
      <c r="B43" s="197"/>
      <c r="C43" s="197"/>
      <c r="D43" s="197"/>
      <c r="E43" s="160">
        <v>9054</v>
      </c>
      <c r="F43" s="161"/>
      <c r="G43" s="162">
        <v>27.7</v>
      </c>
      <c r="H43" s="163">
        <f t="shared" si="2"/>
        <v>30.262249999999998</v>
      </c>
      <c r="I43" s="107">
        <f t="shared" si="3"/>
        <v>0</v>
      </c>
    </row>
    <row r="44" spans="1:9" x14ac:dyDescent="0.2">
      <c r="A44" s="4" t="s">
        <v>252</v>
      </c>
      <c r="B44" s="18"/>
      <c r="C44" s="18"/>
      <c r="D44" s="18"/>
      <c r="E44" s="3"/>
      <c r="F44" s="29"/>
      <c r="H44" s="37"/>
      <c r="I44" s="21"/>
    </row>
    <row r="45" spans="1:9" x14ac:dyDescent="0.2">
      <c r="A45" s="12" t="s">
        <v>250</v>
      </c>
      <c r="B45" s="12"/>
      <c r="C45" s="12"/>
      <c r="D45" s="12"/>
      <c r="E45" s="11"/>
      <c r="F45" s="29"/>
      <c r="H45" s="37"/>
      <c r="I45" s="21"/>
    </row>
    <row r="46" spans="1:9" x14ac:dyDescent="0.2">
      <c r="A46" s="12" t="s">
        <v>251</v>
      </c>
      <c r="B46" s="18"/>
      <c r="C46" s="18"/>
      <c r="D46" s="18"/>
      <c r="E46" s="3"/>
      <c r="F46" s="29"/>
      <c r="H46" s="37"/>
      <c r="I46" s="21"/>
    </row>
    <row r="47" spans="1:9" ht="16.5" thickBot="1" x14ac:dyDescent="0.3">
      <c r="E47" s="5"/>
      <c r="F47" s="192" t="s">
        <v>256</v>
      </c>
      <c r="G47" s="193"/>
      <c r="H47" s="193"/>
      <c r="I47" s="86">
        <f>SUM(I6:I43)</f>
        <v>0</v>
      </c>
    </row>
    <row r="48" spans="1:9" ht="13.5" thickTop="1" x14ac:dyDescent="0.2">
      <c r="F48" s="23"/>
      <c r="H48" s="37"/>
      <c r="I48" s="21"/>
    </row>
    <row r="49" spans="6:9" x14ac:dyDescent="0.2">
      <c r="F49" s="23"/>
      <c r="H49" s="37"/>
      <c r="I49" s="21"/>
    </row>
    <row r="50" spans="6:9" x14ac:dyDescent="0.2">
      <c r="F50" s="23"/>
      <c r="H50" s="37"/>
      <c r="I50" s="21"/>
    </row>
    <row r="51" spans="6:9" x14ac:dyDescent="0.2">
      <c r="F51" s="23"/>
      <c r="H51" s="37"/>
      <c r="I51" s="21"/>
    </row>
    <row r="52" spans="6:9" x14ac:dyDescent="0.2">
      <c r="F52" s="23"/>
      <c r="H52" s="37"/>
      <c r="I52" s="21"/>
    </row>
    <row r="53" spans="6:9" x14ac:dyDescent="0.2">
      <c r="F53" s="23"/>
      <c r="H53" s="37"/>
      <c r="I53" s="21"/>
    </row>
  </sheetData>
  <sheetProtection selectLockedCells="1"/>
  <mergeCells count="43">
    <mergeCell ref="F47:H47"/>
    <mergeCell ref="A3:E3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25:D25"/>
    <mergeCell ref="A27:I27"/>
    <mergeCell ref="A28:D28"/>
    <mergeCell ref="A29:D29"/>
    <mergeCell ref="A30:D30"/>
    <mergeCell ref="A31:D31"/>
    <mergeCell ref="A19:D19"/>
    <mergeCell ref="A20:D20"/>
    <mergeCell ref="A21:D21"/>
    <mergeCell ref="A22:D22"/>
    <mergeCell ref="A23:D23"/>
    <mergeCell ref="A24:D24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:I1"/>
    <mergeCell ref="A2:I2"/>
    <mergeCell ref="A4:I4"/>
    <mergeCell ref="A5:D5"/>
    <mergeCell ref="A6:D6"/>
  </mergeCells>
  <conditionalFormatting sqref="I1:I53">
    <cfRule type="cellIs" dxfId="2" priority="1" operator="equal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7"/>
  <sheetViews>
    <sheetView showWhiteSpace="0" topLeftCell="A5" zoomScaleNormal="100" workbookViewId="0">
      <selection activeCell="A4" sqref="A4:I4"/>
    </sheetView>
  </sheetViews>
  <sheetFormatPr defaultColWidth="8.6640625" defaultRowHeight="12.75" outlineLevelCol="1" x14ac:dyDescent="0.2"/>
  <cols>
    <col min="4" max="4" width="37.33203125" customWidth="1"/>
    <col min="5" max="5" width="10.33203125" customWidth="1"/>
    <col min="6" max="6" width="10.83203125" style="23" customWidth="1"/>
    <col min="7" max="7" width="9.83203125" hidden="1" customWidth="1" outlineLevel="1"/>
    <col min="8" max="8" width="11.5" customWidth="1" collapsed="1"/>
    <col min="9" max="9" width="10.83203125" style="21" customWidth="1"/>
  </cols>
  <sheetData>
    <row r="1" spans="1:9" ht="18" x14ac:dyDescent="0.2">
      <c r="A1" s="182" t="s">
        <v>253</v>
      </c>
      <c r="B1" s="182"/>
      <c r="C1" s="182"/>
      <c r="D1" s="182"/>
      <c r="E1" s="182"/>
      <c r="F1" s="182"/>
      <c r="G1" s="182"/>
      <c r="H1" s="182"/>
      <c r="I1" s="182"/>
    </row>
    <row r="2" spans="1:9" x14ac:dyDescent="0.2">
      <c r="A2" s="183" t="s">
        <v>283</v>
      </c>
      <c r="B2" s="183"/>
      <c r="C2" s="183"/>
      <c r="D2" s="183"/>
      <c r="E2" s="183"/>
      <c r="F2" s="183"/>
      <c r="G2" s="183"/>
      <c r="H2" s="183"/>
      <c r="I2" s="183"/>
    </row>
    <row r="3" spans="1:9" ht="15.75" x14ac:dyDescent="0.25">
      <c r="A3" s="187" t="s">
        <v>289</v>
      </c>
      <c r="B3" s="187"/>
      <c r="C3" s="187"/>
      <c r="D3" s="187"/>
      <c r="I3" s="97" t="s">
        <v>276</v>
      </c>
    </row>
    <row r="4" spans="1:9" ht="14.25" customHeight="1" x14ac:dyDescent="0.2">
      <c r="A4" s="180" t="s">
        <v>124</v>
      </c>
      <c r="B4" s="180"/>
      <c r="C4" s="180"/>
      <c r="D4" s="180"/>
      <c r="E4" s="180"/>
      <c r="F4" s="180"/>
      <c r="G4" s="180"/>
      <c r="H4" s="180"/>
      <c r="I4" s="180"/>
    </row>
    <row r="5" spans="1:9" ht="23.25" customHeight="1" x14ac:dyDescent="0.2">
      <c r="A5" s="198" t="s">
        <v>0</v>
      </c>
      <c r="B5" s="198"/>
      <c r="C5" s="198"/>
      <c r="D5" s="198"/>
      <c r="E5" s="96" t="s">
        <v>1</v>
      </c>
      <c r="F5" s="94" t="s">
        <v>2</v>
      </c>
      <c r="G5" s="94" t="s">
        <v>3</v>
      </c>
      <c r="H5" s="94" t="s">
        <v>266</v>
      </c>
      <c r="I5" s="95" t="s">
        <v>4</v>
      </c>
    </row>
    <row r="6" spans="1:9" ht="12.75" customHeight="1" x14ac:dyDescent="0.2">
      <c r="A6" s="196" t="s">
        <v>125</v>
      </c>
      <c r="B6" s="196"/>
      <c r="C6" s="196"/>
      <c r="D6" s="196"/>
      <c r="E6" s="98">
        <v>2101</v>
      </c>
      <c r="F6" s="108"/>
      <c r="G6" s="90">
        <v>10.25</v>
      </c>
      <c r="H6" s="100">
        <f>G6+(G6*0.0925)</f>
        <v>11.198124999999999</v>
      </c>
      <c r="I6" s="85">
        <f>F6*H6</f>
        <v>0</v>
      </c>
    </row>
    <row r="7" spans="1:9" ht="12.75" customHeight="1" x14ac:dyDescent="0.2">
      <c r="A7" s="196" t="s">
        <v>126</v>
      </c>
      <c r="B7" s="196"/>
      <c r="C7" s="196"/>
      <c r="D7" s="196"/>
      <c r="E7" s="99" t="s">
        <v>127</v>
      </c>
      <c r="F7" s="108"/>
      <c r="G7" s="90">
        <v>0.65</v>
      </c>
      <c r="H7" s="100">
        <f t="shared" ref="H7:H32" si="0">G7+(G7*0.0925)</f>
        <v>0.71012500000000001</v>
      </c>
      <c r="I7" s="85">
        <f t="shared" ref="I7:I32" si="1">F7*H7</f>
        <v>0</v>
      </c>
    </row>
    <row r="8" spans="1:9" ht="12.75" customHeight="1" x14ac:dyDescent="0.2">
      <c r="A8" s="196" t="s">
        <v>128</v>
      </c>
      <c r="B8" s="196"/>
      <c r="C8" s="196"/>
      <c r="D8" s="196"/>
      <c r="E8" s="98">
        <v>2102</v>
      </c>
      <c r="F8" s="108"/>
      <c r="G8" s="90">
        <v>10.45</v>
      </c>
      <c r="H8" s="100">
        <f t="shared" si="0"/>
        <v>11.416625</v>
      </c>
      <c r="I8" s="85">
        <f t="shared" si="1"/>
        <v>0</v>
      </c>
    </row>
    <row r="9" spans="1:9" ht="12.75" customHeight="1" x14ac:dyDescent="0.2">
      <c r="A9" s="196" t="s">
        <v>129</v>
      </c>
      <c r="B9" s="196"/>
      <c r="C9" s="196"/>
      <c r="D9" s="196"/>
      <c r="E9" s="99" t="s">
        <v>130</v>
      </c>
      <c r="F9" s="108"/>
      <c r="G9" s="90">
        <v>1.85</v>
      </c>
      <c r="H9" s="100">
        <f t="shared" si="0"/>
        <v>2.0211250000000001</v>
      </c>
      <c r="I9" s="85">
        <f t="shared" si="1"/>
        <v>0</v>
      </c>
    </row>
    <row r="10" spans="1:9" ht="12.75" customHeight="1" x14ac:dyDescent="0.2">
      <c r="A10" s="196" t="s">
        <v>131</v>
      </c>
      <c r="B10" s="196"/>
      <c r="C10" s="196"/>
      <c r="D10" s="196"/>
      <c r="E10" s="99">
        <v>2104</v>
      </c>
      <c r="F10" s="108"/>
      <c r="G10" s="90">
        <v>4.55</v>
      </c>
      <c r="H10" s="100">
        <f t="shared" si="0"/>
        <v>4.9708749999999995</v>
      </c>
      <c r="I10" s="85">
        <f t="shared" si="1"/>
        <v>0</v>
      </c>
    </row>
    <row r="11" spans="1:9" ht="12.75" customHeight="1" x14ac:dyDescent="0.2">
      <c r="A11" s="196" t="s">
        <v>132</v>
      </c>
      <c r="B11" s="196"/>
      <c r="C11" s="196"/>
      <c r="D11" s="196"/>
      <c r="E11" s="98">
        <v>2105</v>
      </c>
      <c r="F11" s="109"/>
      <c r="G11" s="90">
        <v>2.9</v>
      </c>
      <c r="H11" s="100">
        <f t="shared" si="0"/>
        <v>3.16825</v>
      </c>
      <c r="I11" s="85">
        <f t="shared" si="1"/>
        <v>0</v>
      </c>
    </row>
    <row r="12" spans="1:9" ht="12.75" customHeight="1" x14ac:dyDescent="0.2">
      <c r="A12" s="196" t="s">
        <v>133</v>
      </c>
      <c r="B12" s="196"/>
      <c r="C12" s="196"/>
      <c r="D12" s="196"/>
      <c r="E12" s="98">
        <v>2106</v>
      </c>
      <c r="F12" s="108"/>
      <c r="G12" s="90">
        <v>2.25</v>
      </c>
      <c r="H12" s="100">
        <f t="shared" si="0"/>
        <v>2.4581249999999999</v>
      </c>
      <c r="I12" s="85">
        <f t="shared" si="1"/>
        <v>0</v>
      </c>
    </row>
    <row r="13" spans="1:9" ht="12.75" customHeight="1" x14ac:dyDescent="0.2">
      <c r="A13" s="196" t="s">
        <v>134</v>
      </c>
      <c r="B13" s="196"/>
      <c r="C13" s="196"/>
      <c r="D13" s="196"/>
      <c r="E13" s="98">
        <v>2107</v>
      </c>
      <c r="F13" s="108"/>
      <c r="G13" s="90">
        <v>3.8</v>
      </c>
      <c r="H13" s="100">
        <f t="shared" si="0"/>
        <v>4.1514999999999995</v>
      </c>
      <c r="I13" s="85">
        <f t="shared" si="1"/>
        <v>0</v>
      </c>
    </row>
    <row r="14" spans="1:9" ht="12.75" customHeight="1" x14ac:dyDescent="0.2">
      <c r="A14" s="196" t="s">
        <v>277</v>
      </c>
      <c r="B14" s="196"/>
      <c r="C14" s="196"/>
      <c r="D14" s="196"/>
      <c r="E14" s="98">
        <v>2109</v>
      </c>
      <c r="F14" s="108"/>
      <c r="G14" s="90">
        <v>2.25</v>
      </c>
      <c r="H14" s="100">
        <f t="shared" si="0"/>
        <v>2.4581249999999999</v>
      </c>
      <c r="I14" s="85">
        <f t="shared" si="1"/>
        <v>0</v>
      </c>
    </row>
    <row r="15" spans="1:9" ht="12.75" customHeight="1" x14ac:dyDescent="0.2">
      <c r="A15" s="188" t="s">
        <v>278</v>
      </c>
      <c r="B15" s="188"/>
      <c r="C15" s="188"/>
      <c r="D15" s="188"/>
      <c r="E15" s="140" t="s">
        <v>135</v>
      </c>
      <c r="F15" s="138"/>
      <c r="G15" s="139">
        <v>2.25</v>
      </c>
      <c r="H15" s="141">
        <f t="shared" si="0"/>
        <v>2.4581249999999999</v>
      </c>
      <c r="I15" s="85">
        <f t="shared" si="1"/>
        <v>0</v>
      </c>
    </row>
    <row r="16" spans="1:9" ht="12.75" customHeight="1" x14ac:dyDescent="0.2">
      <c r="A16" s="196" t="s">
        <v>136</v>
      </c>
      <c r="B16" s="196"/>
      <c r="C16" s="196"/>
      <c r="D16" s="196"/>
      <c r="E16" s="99" t="s">
        <v>137</v>
      </c>
      <c r="F16" s="108"/>
      <c r="G16" s="90">
        <v>7.5</v>
      </c>
      <c r="H16" s="100">
        <f t="shared" si="0"/>
        <v>8.1937499999999996</v>
      </c>
      <c r="I16" s="85">
        <f t="shared" si="1"/>
        <v>0</v>
      </c>
    </row>
    <row r="17" spans="1:9" ht="12.75" customHeight="1" x14ac:dyDescent="0.2">
      <c r="A17" s="196" t="s">
        <v>138</v>
      </c>
      <c r="B17" s="196"/>
      <c r="C17" s="196"/>
      <c r="D17" s="196"/>
      <c r="E17" s="98">
        <v>2113</v>
      </c>
      <c r="F17" s="108"/>
      <c r="G17" s="90">
        <v>2.9</v>
      </c>
      <c r="H17" s="100">
        <f t="shared" si="0"/>
        <v>3.16825</v>
      </c>
      <c r="I17" s="85">
        <f t="shared" si="1"/>
        <v>0</v>
      </c>
    </row>
    <row r="18" spans="1:9" ht="12.75" customHeight="1" x14ac:dyDescent="0.2">
      <c r="A18" s="196" t="s">
        <v>139</v>
      </c>
      <c r="B18" s="196"/>
      <c r="C18" s="196"/>
      <c r="D18" s="196"/>
      <c r="E18" s="98">
        <v>2114</v>
      </c>
      <c r="F18" s="108"/>
      <c r="G18" s="90">
        <v>2.9</v>
      </c>
      <c r="H18" s="100">
        <f t="shared" si="0"/>
        <v>3.16825</v>
      </c>
      <c r="I18" s="85">
        <f t="shared" si="1"/>
        <v>0</v>
      </c>
    </row>
    <row r="19" spans="1:9" ht="12.75" customHeight="1" x14ac:dyDescent="0.2">
      <c r="A19" s="196" t="s">
        <v>140</v>
      </c>
      <c r="B19" s="196"/>
      <c r="C19" s="196"/>
      <c r="D19" s="196"/>
      <c r="E19" s="98">
        <v>2115</v>
      </c>
      <c r="F19" s="108"/>
      <c r="G19" s="90">
        <v>4.55</v>
      </c>
      <c r="H19" s="100">
        <f t="shared" si="0"/>
        <v>4.9708749999999995</v>
      </c>
      <c r="I19" s="85">
        <f t="shared" si="1"/>
        <v>0</v>
      </c>
    </row>
    <row r="20" spans="1:9" ht="12.75" customHeight="1" x14ac:dyDescent="0.2">
      <c r="A20" s="196" t="s">
        <v>141</v>
      </c>
      <c r="B20" s="196"/>
      <c r="C20" s="196"/>
      <c r="D20" s="196"/>
      <c r="E20" s="98">
        <v>2116</v>
      </c>
      <c r="F20" s="108"/>
      <c r="G20" s="90">
        <v>2.2000000000000002</v>
      </c>
      <c r="H20" s="100">
        <f t="shared" si="0"/>
        <v>2.4035000000000002</v>
      </c>
      <c r="I20" s="85">
        <f t="shared" si="1"/>
        <v>0</v>
      </c>
    </row>
    <row r="21" spans="1:9" ht="12.75" customHeight="1" x14ac:dyDescent="0.2">
      <c r="A21" s="189" t="s">
        <v>142</v>
      </c>
      <c r="B21" s="189"/>
      <c r="C21" s="189"/>
      <c r="D21" s="189"/>
      <c r="E21" s="98">
        <v>2117</v>
      </c>
      <c r="F21" s="108"/>
      <c r="G21" s="90">
        <v>1.85</v>
      </c>
      <c r="H21" s="100">
        <f t="shared" si="0"/>
        <v>2.0211250000000001</v>
      </c>
      <c r="I21" s="85">
        <f t="shared" si="1"/>
        <v>0</v>
      </c>
    </row>
    <row r="22" spans="1:9" ht="12.75" customHeight="1" x14ac:dyDescent="0.2">
      <c r="A22" s="188" t="s">
        <v>279</v>
      </c>
      <c r="B22" s="188"/>
      <c r="C22" s="188"/>
      <c r="D22" s="188"/>
      <c r="E22" s="140">
        <v>9001</v>
      </c>
      <c r="F22" s="138"/>
      <c r="G22" s="139">
        <v>0.8</v>
      </c>
      <c r="H22" s="141">
        <f t="shared" si="0"/>
        <v>0.874</v>
      </c>
      <c r="I22" s="85">
        <f t="shared" si="1"/>
        <v>0</v>
      </c>
    </row>
    <row r="23" spans="1:9" ht="12.75" customHeight="1" x14ac:dyDescent="0.2">
      <c r="A23" s="188" t="s">
        <v>143</v>
      </c>
      <c r="B23" s="188"/>
      <c r="C23" s="188"/>
      <c r="D23" s="188"/>
      <c r="E23" s="137" t="s">
        <v>144</v>
      </c>
      <c r="F23" s="138"/>
      <c r="G23" s="143">
        <v>0.25</v>
      </c>
      <c r="H23" s="141">
        <f t="shared" si="0"/>
        <v>0.27312500000000001</v>
      </c>
      <c r="I23" s="85">
        <f t="shared" si="1"/>
        <v>0</v>
      </c>
    </row>
    <row r="24" spans="1:9" ht="12.75" customHeight="1" x14ac:dyDescent="0.2">
      <c r="A24" s="188" t="s">
        <v>145</v>
      </c>
      <c r="B24" s="188"/>
      <c r="C24" s="188"/>
      <c r="D24" s="188"/>
      <c r="E24" s="137" t="s">
        <v>146</v>
      </c>
      <c r="F24" s="138"/>
      <c r="G24" s="143">
        <v>0.25</v>
      </c>
      <c r="H24" s="141">
        <f t="shared" si="0"/>
        <v>0.27312500000000001</v>
      </c>
      <c r="I24" s="85">
        <f t="shared" si="1"/>
        <v>0</v>
      </c>
    </row>
    <row r="25" spans="1:9" ht="12.75" customHeight="1" x14ac:dyDescent="0.2">
      <c r="A25" s="188" t="s">
        <v>147</v>
      </c>
      <c r="B25" s="188"/>
      <c r="C25" s="188"/>
      <c r="D25" s="188"/>
      <c r="E25" s="137" t="s">
        <v>148</v>
      </c>
      <c r="F25" s="138"/>
      <c r="G25" s="143">
        <v>0.25</v>
      </c>
      <c r="H25" s="141">
        <f t="shared" si="0"/>
        <v>0.27312500000000001</v>
      </c>
      <c r="I25" s="85">
        <f t="shared" si="1"/>
        <v>0</v>
      </c>
    </row>
    <row r="26" spans="1:9" ht="12.75" customHeight="1" x14ac:dyDescent="0.2">
      <c r="A26" s="188" t="s">
        <v>149</v>
      </c>
      <c r="B26" s="188"/>
      <c r="C26" s="188"/>
      <c r="D26" s="188"/>
      <c r="E26" s="137" t="s">
        <v>150</v>
      </c>
      <c r="F26" s="138"/>
      <c r="G26" s="143">
        <v>0.33</v>
      </c>
      <c r="H26" s="141">
        <f t="shared" si="0"/>
        <v>0.36052500000000004</v>
      </c>
      <c r="I26" s="85">
        <f t="shared" si="1"/>
        <v>0</v>
      </c>
    </row>
    <row r="27" spans="1:9" ht="12.75" customHeight="1" x14ac:dyDescent="0.2">
      <c r="A27" s="188" t="s">
        <v>151</v>
      </c>
      <c r="B27" s="188"/>
      <c r="C27" s="188"/>
      <c r="D27" s="188"/>
      <c r="E27" s="137" t="s">
        <v>152</v>
      </c>
      <c r="F27" s="138"/>
      <c r="G27" s="143">
        <v>0.33</v>
      </c>
      <c r="H27" s="141">
        <f t="shared" si="0"/>
        <v>0.36052500000000004</v>
      </c>
      <c r="I27" s="85">
        <f t="shared" si="1"/>
        <v>0</v>
      </c>
    </row>
    <row r="28" spans="1:9" ht="12.75" customHeight="1" x14ac:dyDescent="0.2">
      <c r="A28" s="188" t="s">
        <v>153</v>
      </c>
      <c r="B28" s="188"/>
      <c r="C28" s="188"/>
      <c r="D28" s="188"/>
      <c r="E28" s="137" t="s">
        <v>154</v>
      </c>
      <c r="F28" s="138"/>
      <c r="G28" s="143">
        <v>0.33</v>
      </c>
      <c r="H28" s="141">
        <f t="shared" si="0"/>
        <v>0.36052500000000004</v>
      </c>
      <c r="I28" s="85">
        <f t="shared" si="1"/>
        <v>0</v>
      </c>
    </row>
    <row r="29" spans="1:9" ht="12.75" customHeight="1" x14ac:dyDescent="0.2">
      <c r="A29" s="196" t="s">
        <v>155</v>
      </c>
      <c r="B29" s="196"/>
      <c r="C29" s="196"/>
      <c r="D29" s="196"/>
      <c r="E29" s="99" t="s">
        <v>156</v>
      </c>
      <c r="F29" s="108"/>
      <c r="G29" s="90">
        <v>0.32</v>
      </c>
      <c r="H29" s="100">
        <f t="shared" si="0"/>
        <v>0.34960000000000002</v>
      </c>
      <c r="I29" s="85">
        <f t="shared" si="1"/>
        <v>0</v>
      </c>
    </row>
    <row r="30" spans="1:9" ht="12.75" customHeight="1" x14ac:dyDescent="0.2">
      <c r="A30" s="196" t="s">
        <v>157</v>
      </c>
      <c r="B30" s="196"/>
      <c r="C30" s="196"/>
      <c r="D30" s="196"/>
      <c r="E30" s="99" t="s">
        <v>158</v>
      </c>
      <c r="F30" s="108"/>
      <c r="G30" s="90">
        <v>0.32</v>
      </c>
      <c r="H30" s="100">
        <f t="shared" si="0"/>
        <v>0.34960000000000002</v>
      </c>
      <c r="I30" s="85">
        <f t="shared" si="1"/>
        <v>0</v>
      </c>
    </row>
    <row r="31" spans="1:9" ht="12.75" customHeight="1" x14ac:dyDescent="0.2">
      <c r="A31" s="196" t="s">
        <v>159</v>
      </c>
      <c r="B31" s="196"/>
      <c r="C31" s="196"/>
      <c r="D31" s="196"/>
      <c r="E31" s="99" t="s">
        <v>160</v>
      </c>
      <c r="F31" s="108"/>
      <c r="G31" s="90">
        <v>0.32</v>
      </c>
      <c r="H31" s="100">
        <f t="shared" si="0"/>
        <v>0.34960000000000002</v>
      </c>
      <c r="I31" s="85">
        <f t="shared" si="1"/>
        <v>0</v>
      </c>
    </row>
    <row r="32" spans="1:9" ht="12.75" customHeight="1" x14ac:dyDescent="0.2">
      <c r="A32" s="196" t="s">
        <v>161</v>
      </c>
      <c r="B32" s="196"/>
      <c r="C32" s="196"/>
      <c r="D32" s="196"/>
      <c r="E32" s="98">
        <v>2307</v>
      </c>
      <c r="F32" s="108"/>
      <c r="G32" s="90">
        <v>1.1000000000000001</v>
      </c>
      <c r="H32" s="102">
        <f t="shared" si="0"/>
        <v>1.2017500000000001</v>
      </c>
      <c r="I32" s="85">
        <f t="shared" si="1"/>
        <v>0</v>
      </c>
    </row>
    <row r="33" spans="1:9" x14ac:dyDescent="0.2">
      <c r="A33" s="13"/>
      <c r="B33" s="14"/>
      <c r="C33" s="14"/>
      <c r="D33" s="14"/>
      <c r="E33" s="15"/>
      <c r="F33" s="26"/>
      <c r="G33" s="16"/>
      <c r="H33" s="16"/>
      <c r="I33" s="27"/>
    </row>
    <row r="35" spans="1:9" x14ac:dyDescent="0.2">
      <c r="A35" s="199" t="s">
        <v>162</v>
      </c>
      <c r="B35" s="199"/>
      <c r="C35" s="199"/>
      <c r="D35" s="199"/>
      <c r="E35" s="199"/>
      <c r="F35" s="199"/>
      <c r="G35" s="199"/>
      <c r="H35" s="199"/>
      <c r="I35" s="199"/>
    </row>
    <row r="36" spans="1:9" ht="22.5" customHeight="1" x14ac:dyDescent="0.2">
      <c r="A36" s="200" t="s">
        <v>0</v>
      </c>
      <c r="B36" s="200"/>
      <c r="C36" s="200"/>
      <c r="D36" s="200"/>
      <c r="E36" s="93" t="s">
        <v>1</v>
      </c>
      <c r="F36" s="91" t="s">
        <v>2</v>
      </c>
      <c r="G36" s="91" t="s">
        <v>3</v>
      </c>
      <c r="H36" s="91" t="s">
        <v>266</v>
      </c>
      <c r="I36" s="92" t="s">
        <v>4</v>
      </c>
    </row>
    <row r="37" spans="1:9" ht="12.75" customHeight="1" x14ac:dyDescent="0.2">
      <c r="A37" s="201" t="s">
        <v>163</v>
      </c>
      <c r="B37" s="201"/>
      <c r="C37" s="201"/>
      <c r="D37" s="201"/>
      <c r="E37" s="140" t="s">
        <v>164</v>
      </c>
      <c r="F37" s="138"/>
      <c r="G37" s="139">
        <v>0.6</v>
      </c>
      <c r="H37" s="141">
        <f t="shared" ref="H37:H48" si="2">G37+(G37*0.0925)</f>
        <v>0.65549999999999997</v>
      </c>
      <c r="I37" s="85">
        <f t="shared" ref="I37" si="3">F37*H37</f>
        <v>0</v>
      </c>
    </row>
    <row r="38" spans="1:9" ht="12.75" customHeight="1" x14ac:dyDescent="0.2">
      <c r="A38" s="201" t="s">
        <v>165</v>
      </c>
      <c r="B38" s="201"/>
      <c r="C38" s="201"/>
      <c r="D38" s="201"/>
      <c r="E38" s="137" t="s">
        <v>166</v>
      </c>
      <c r="F38" s="138"/>
      <c r="G38" s="139">
        <v>0.6</v>
      </c>
      <c r="H38" s="141">
        <f t="shared" si="2"/>
        <v>0.65549999999999997</v>
      </c>
      <c r="I38" s="85">
        <f t="shared" ref="I38:I48" si="4">F38*H38</f>
        <v>0</v>
      </c>
    </row>
    <row r="39" spans="1:9" ht="12.75" customHeight="1" x14ac:dyDescent="0.2">
      <c r="A39" s="201" t="s">
        <v>167</v>
      </c>
      <c r="B39" s="201"/>
      <c r="C39" s="201"/>
      <c r="D39" s="201"/>
      <c r="E39" s="140" t="s">
        <v>168</v>
      </c>
      <c r="F39" s="138"/>
      <c r="G39" s="139">
        <v>0.6</v>
      </c>
      <c r="H39" s="141">
        <f t="shared" si="2"/>
        <v>0.65549999999999997</v>
      </c>
      <c r="I39" s="85">
        <f t="shared" si="4"/>
        <v>0</v>
      </c>
    </row>
    <row r="40" spans="1:9" ht="12.75" customHeight="1" x14ac:dyDescent="0.2">
      <c r="A40" s="201" t="s">
        <v>169</v>
      </c>
      <c r="B40" s="201"/>
      <c r="C40" s="201"/>
      <c r="D40" s="201"/>
      <c r="E40" s="137" t="s">
        <v>170</v>
      </c>
      <c r="F40" s="138"/>
      <c r="G40" s="139">
        <v>0.6</v>
      </c>
      <c r="H40" s="141">
        <f t="shared" si="2"/>
        <v>0.65549999999999997</v>
      </c>
      <c r="I40" s="85">
        <f t="shared" si="4"/>
        <v>0</v>
      </c>
    </row>
    <row r="41" spans="1:9" ht="12.75" customHeight="1" x14ac:dyDescent="0.2">
      <c r="A41" s="201" t="s">
        <v>171</v>
      </c>
      <c r="B41" s="201"/>
      <c r="C41" s="201"/>
      <c r="D41" s="201"/>
      <c r="E41" s="137" t="s">
        <v>172</v>
      </c>
      <c r="F41" s="138"/>
      <c r="G41" s="139">
        <v>0.6</v>
      </c>
      <c r="H41" s="141">
        <f t="shared" si="2"/>
        <v>0.65549999999999997</v>
      </c>
      <c r="I41" s="85">
        <f t="shared" si="4"/>
        <v>0</v>
      </c>
    </row>
    <row r="42" spans="1:9" ht="12.75" customHeight="1" x14ac:dyDescent="0.2">
      <c r="A42" s="201" t="s">
        <v>173</v>
      </c>
      <c r="B42" s="201"/>
      <c r="C42" s="201"/>
      <c r="D42" s="201"/>
      <c r="E42" s="140" t="s">
        <v>174</v>
      </c>
      <c r="F42" s="142"/>
      <c r="G42" s="139">
        <v>0.6</v>
      </c>
      <c r="H42" s="141">
        <f t="shared" si="2"/>
        <v>0.65549999999999997</v>
      </c>
      <c r="I42" s="85">
        <f t="shared" si="4"/>
        <v>0</v>
      </c>
    </row>
    <row r="43" spans="1:9" ht="12.75" customHeight="1" x14ac:dyDescent="0.2">
      <c r="A43" s="201" t="s">
        <v>175</v>
      </c>
      <c r="B43" s="201"/>
      <c r="C43" s="201"/>
      <c r="D43" s="201"/>
      <c r="E43" s="140" t="s">
        <v>176</v>
      </c>
      <c r="F43" s="138"/>
      <c r="G43" s="139">
        <v>0.6</v>
      </c>
      <c r="H43" s="141">
        <f t="shared" si="2"/>
        <v>0.65549999999999997</v>
      </c>
      <c r="I43" s="85">
        <f t="shared" si="4"/>
        <v>0</v>
      </c>
    </row>
    <row r="44" spans="1:9" ht="12.75" customHeight="1" x14ac:dyDescent="0.2">
      <c r="A44" s="201" t="s">
        <v>177</v>
      </c>
      <c r="B44" s="201"/>
      <c r="C44" s="201"/>
      <c r="D44" s="201"/>
      <c r="E44" s="140" t="s">
        <v>178</v>
      </c>
      <c r="F44" s="138"/>
      <c r="G44" s="139">
        <v>0.6</v>
      </c>
      <c r="H44" s="141">
        <f t="shared" si="2"/>
        <v>0.65549999999999997</v>
      </c>
      <c r="I44" s="85">
        <f t="shared" si="4"/>
        <v>0</v>
      </c>
    </row>
    <row r="45" spans="1:9" ht="12.75" customHeight="1" x14ac:dyDescent="0.2">
      <c r="A45" s="204" t="s">
        <v>179</v>
      </c>
      <c r="B45" s="204"/>
      <c r="C45" s="204"/>
      <c r="D45" s="204"/>
      <c r="E45" s="140" t="s">
        <v>180</v>
      </c>
      <c r="F45" s="138"/>
      <c r="G45" s="139">
        <v>0.6</v>
      </c>
      <c r="H45" s="141">
        <f t="shared" si="2"/>
        <v>0.65549999999999997</v>
      </c>
      <c r="I45" s="85">
        <f t="shared" si="4"/>
        <v>0</v>
      </c>
    </row>
    <row r="46" spans="1:9" ht="12.75" customHeight="1" x14ac:dyDescent="0.2">
      <c r="A46" s="203"/>
      <c r="B46" s="203"/>
      <c r="C46" s="203"/>
      <c r="D46" s="203"/>
      <c r="E46" s="98"/>
      <c r="F46" s="108"/>
      <c r="G46" s="90"/>
      <c r="H46" s="100"/>
      <c r="I46" s="85"/>
    </row>
    <row r="47" spans="1:9" ht="12.75" customHeight="1" x14ac:dyDescent="0.2">
      <c r="A47" s="203" t="s">
        <v>181</v>
      </c>
      <c r="B47" s="203"/>
      <c r="C47" s="203"/>
      <c r="D47" s="203"/>
      <c r="E47" s="99">
        <v>4207</v>
      </c>
      <c r="F47" s="108"/>
      <c r="G47" s="90">
        <v>0.39</v>
      </c>
      <c r="H47" s="100">
        <f t="shared" si="2"/>
        <v>0.42607500000000004</v>
      </c>
      <c r="I47" s="85">
        <f t="shared" si="4"/>
        <v>0</v>
      </c>
    </row>
    <row r="48" spans="1:9" ht="12.75" customHeight="1" x14ac:dyDescent="0.2">
      <c r="A48" s="203" t="s">
        <v>182</v>
      </c>
      <c r="B48" s="203"/>
      <c r="C48" s="203"/>
      <c r="D48" s="203"/>
      <c r="E48" s="99">
        <v>4208</v>
      </c>
      <c r="F48" s="108"/>
      <c r="G48" s="90">
        <v>0.39</v>
      </c>
      <c r="H48" s="100">
        <f t="shared" si="2"/>
        <v>0.42607500000000004</v>
      </c>
      <c r="I48" s="85">
        <f t="shared" si="4"/>
        <v>0</v>
      </c>
    </row>
    <row r="49" spans="1:9" ht="12.75" customHeight="1" x14ac:dyDescent="0.2">
      <c r="A49" s="203"/>
      <c r="B49" s="203"/>
      <c r="C49" s="203"/>
      <c r="D49" s="203"/>
      <c r="E49" s="98"/>
      <c r="F49" s="108"/>
      <c r="G49" s="90"/>
      <c r="H49" s="101"/>
      <c r="I49" s="103"/>
    </row>
    <row r="50" spans="1:9" ht="12.75" customHeight="1" x14ac:dyDescent="0.2">
      <c r="A50" s="203"/>
      <c r="B50" s="203"/>
      <c r="C50" s="203"/>
      <c r="D50" s="203"/>
      <c r="E50" s="98"/>
      <c r="F50" s="108"/>
      <c r="G50" s="90"/>
      <c r="H50" s="101"/>
      <c r="I50" s="103"/>
    </row>
    <row r="51" spans="1:9" ht="12.75" customHeight="1" x14ac:dyDescent="0.2">
      <c r="A51" s="203"/>
      <c r="B51" s="203"/>
      <c r="C51" s="203"/>
      <c r="D51" s="203"/>
      <c r="E51" s="98"/>
      <c r="F51" s="108"/>
      <c r="G51" s="90"/>
      <c r="H51" s="101"/>
      <c r="I51" s="103"/>
    </row>
    <row r="52" spans="1:9" ht="12.75" customHeight="1" x14ac:dyDescent="0.2">
      <c r="A52" s="203"/>
      <c r="B52" s="203"/>
      <c r="C52" s="203"/>
      <c r="D52" s="203"/>
      <c r="E52" s="98"/>
      <c r="F52" s="108"/>
      <c r="G52" s="90"/>
      <c r="H52" s="101"/>
      <c r="I52" s="103"/>
    </row>
    <row r="53" spans="1:9" x14ac:dyDescent="0.2">
      <c r="A53" s="4" t="s">
        <v>252</v>
      </c>
      <c r="B53" s="18"/>
      <c r="C53" s="18"/>
      <c r="D53" s="18"/>
      <c r="I53" s="104"/>
    </row>
    <row r="54" spans="1:9" x14ac:dyDescent="0.2">
      <c r="A54" s="12" t="s">
        <v>250</v>
      </c>
      <c r="B54" s="12"/>
      <c r="C54" s="12"/>
      <c r="D54" s="12"/>
      <c r="I54" s="104"/>
    </row>
    <row r="55" spans="1:9" x14ac:dyDescent="0.2">
      <c r="A55" s="12" t="s">
        <v>251</v>
      </c>
      <c r="B55" s="18"/>
      <c r="C55" s="18"/>
      <c r="D55" s="18"/>
      <c r="I55" s="104"/>
    </row>
    <row r="56" spans="1:9" ht="16.5" thickBot="1" x14ac:dyDescent="0.25">
      <c r="A56" s="5"/>
      <c r="B56" s="5"/>
      <c r="C56" s="5"/>
      <c r="D56" s="5"/>
      <c r="F56" s="202" t="s">
        <v>275</v>
      </c>
      <c r="G56" s="185"/>
      <c r="H56" s="185"/>
      <c r="I56" s="105">
        <f>SUM(I6:I52)</f>
        <v>0</v>
      </c>
    </row>
    <row r="57" spans="1:9" ht="13.5" thickTop="1" x14ac:dyDescent="0.2">
      <c r="A57" s="5"/>
      <c r="G57" s="5"/>
      <c r="H57" s="38"/>
    </row>
  </sheetData>
  <sheetProtection selectLockedCells="1"/>
  <mergeCells count="51">
    <mergeCell ref="A1:I1"/>
    <mergeCell ref="A2:I2"/>
    <mergeCell ref="F56:H56"/>
    <mergeCell ref="A3:D3"/>
    <mergeCell ref="A51:D51"/>
    <mergeCell ref="A52:D52"/>
    <mergeCell ref="A47:D47"/>
    <mergeCell ref="A48:D48"/>
    <mergeCell ref="A46:D46"/>
    <mergeCell ref="A49:D49"/>
    <mergeCell ref="A50:D50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29:D29"/>
    <mergeCell ref="A30:D30"/>
    <mergeCell ref="A31:D31"/>
    <mergeCell ref="A32:D32"/>
    <mergeCell ref="A35:I35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A14:D14"/>
    <mergeCell ref="A15:D15"/>
    <mergeCell ref="A16:D16"/>
    <mergeCell ref="A17:D17"/>
    <mergeCell ref="A18:D18"/>
    <mergeCell ref="A9:D9"/>
    <mergeCell ref="A10:D10"/>
    <mergeCell ref="A11:D11"/>
    <mergeCell ref="A12:D12"/>
    <mergeCell ref="A13:D13"/>
    <mergeCell ref="A4:I4"/>
    <mergeCell ref="A5:D5"/>
    <mergeCell ref="A6:D6"/>
    <mergeCell ref="A7:D7"/>
    <mergeCell ref="A8:D8"/>
  </mergeCells>
  <conditionalFormatting sqref="I1:I1048576">
    <cfRule type="cellIs" dxfId="1" priority="1" operator="equal">
      <formula>0</formula>
    </cfRule>
  </conditionalFormatting>
  <pageMargins left="0.7" right="0.7" top="0.75" bottom="0.75" header="0.3" footer="0.511811023622047"/>
  <pageSetup scale="86" orientation="portrait" horizontalDpi="300" verticalDpi="300" r:id="rId1"/>
  <headerFooter>
    <oddHeader>&amp;C&amp;"Trade Gothic Next Heavy,Regular"&amp;16&amp;K04-039MONTEREY LITERATURE ORDER FORM&amp;"Arial,Regular"&amp;14&amp;K000000
&amp;10&amp;KC00000Price  Increase  Effective  1  January  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9"/>
  <sheetViews>
    <sheetView zoomScaleNormal="100" workbookViewId="0">
      <selection activeCell="B4" sqref="B4:N4"/>
    </sheetView>
  </sheetViews>
  <sheetFormatPr defaultColWidth="8.6640625" defaultRowHeight="12.75" outlineLevelCol="1" x14ac:dyDescent="0.2"/>
  <cols>
    <col min="2" max="2" width="11.83203125" customWidth="1"/>
    <col min="4" max="4" width="8.5" customWidth="1"/>
    <col min="5" max="5" width="0" hidden="1" customWidth="1" outlineLevel="1"/>
    <col min="6" max="6" width="9.33203125" customWidth="1" collapsed="1"/>
    <col min="7" max="7" width="11" style="19" customWidth="1"/>
    <col min="8" max="8" width="0.33203125" customWidth="1"/>
    <col min="9" max="9" width="11.33203125" customWidth="1"/>
    <col min="14" max="14" width="8.6640625" style="21"/>
  </cols>
  <sheetData>
    <row r="1" spans="2:14" ht="19.899999999999999" customHeight="1" x14ac:dyDescent="0.2">
      <c r="B1" s="207" t="s">
        <v>253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2:14" x14ac:dyDescent="0.2">
      <c r="B2" s="208" t="s">
        <v>283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2:14" x14ac:dyDescent="0.2">
      <c r="B3" s="194" t="s">
        <v>288</v>
      </c>
      <c r="C3" s="194"/>
      <c r="D3" s="194"/>
      <c r="E3" s="194"/>
      <c r="F3" s="194"/>
      <c r="G3" s="206"/>
      <c r="N3" s="75" t="s">
        <v>281</v>
      </c>
    </row>
    <row r="4" spans="2:14" x14ac:dyDescent="0.2">
      <c r="B4" s="199" t="s">
        <v>183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2:14" s="31" customFormat="1" ht="33.75" x14ac:dyDescent="0.2">
      <c r="B5" s="32" t="s">
        <v>0</v>
      </c>
      <c r="C5" s="32" t="s">
        <v>1</v>
      </c>
      <c r="D5" s="32" t="s">
        <v>184</v>
      </c>
      <c r="E5" s="32" t="s">
        <v>3</v>
      </c>
      <c r="F5" s="32" t="s">
        <v>254</v>
      </c>
      <c r="G5" s="39" t="s">
        <v>4</v>
      </c>
    </row>
    <row r="6" spans="2:14" ht="25.5" x14ac:dyDescent="0.2">
      <c r="B6" s="144" t="s">
        <v>247</v>
      </c>
      <c r="C6" s="145" t="s">
        <v>185</v>
      </c>
      <c r="D6" s="133"/>
      <c r="E6" s="146">
        <v>3.8</v>
      </c>
      <c r="F6" s="147">
        <f>SUM(E6+(E6*0.0925))</f>
        <v>4.1514999999999995</v>
      </c>
      <c r="G6" s="114">
        <f>SUM(D6*F6)</f>
        <v>0</v>
      </c>
      <c r="N6"/>
    </row>
    <row r="7" spans="2:14" x14ac:dyDescent="0.2">
      <c r="B7" s="144" t="s">
        <v>188</v>
      </c>
      <c r="C7" s="145" t="s">
        <v>189</v>
      </c>
      <c r="D7" s="133"/>
      <c r="E7" s="148">
        <v>3.8</v>
      </c>
      <c r="F7" s="147">
        <f t="shared" ref="F7:F26" si="0">SUM(E7+(E7*0.0925))</f>
        <v>4.1514999999999995</v>
      </c>
      <c r="G7" s="114">
        <f t="shared" ref="G7:G26" si="1">SUM(D7*F7)</f>
        <v>0</v>
      </c>
      <c r="N7"/>
    </row>
    <row r="8" spans="2:14" x14ac:dyDescent="0.2">
      <c r="B8" s="144" t="s">
        <v>192</v>
      </c>
      <c r="C8" s="145" t="s">
        <v>193</v>
      </c>
      <c r="D8" s="133"/>
      <c r="E8" s="148">
        <v>3.8</v>
      </c>
      <c r="F8" s="147">
        <f t="shared" si="0"/>
        <v>4.1514999999999995</v>
      </c>
      <c r="G8" s="114">
        <f t="shared" si="1"/>
        <v>0</v>
      </c>
      <c r="N8"/>
    </row>
    <row r="9" spans="2:14" x14ac:dyDescent="0.2">
      <c r="B9" s="144" t="s">
        <v>196</v>
      </c>
      <c r="C9" s="145" t="s">
        <v>197</v>
      </c>
      <c r="D9" s="133"/>
      <c r="E9" s="148">
        <v>3.8</v>
      </c>
      <c r="F9" s="147">
        <f t="shared" si="0"/>
        <v>4.1514999999999995</v>
      </c>
      <c r="G9" s="114">
        <f t="shared" si="1"/>
        <v>0</v>
      </c>
      <c r="I9" s="4"/>
      <c r="N9"/>
    </row>
    <row r="10" spans="2:14" x14ac:dyDescent="0.2">
      <c r="B10" s="144" t="s">
        <v>200</v>
      </c>
      <c r="C10" s="145" t="s">
        <v>201</v>
      </c>
      <c r="D10" s="133"/>
      <c r="E10" s="148">
        <v>3.8</v>
      </c>
      <c r="F10" s="147">
        <f t="shared" si="0"/>
        <v>4.1514999999999995</v>
      </c>
      <c r="G10" s="114">
        <f t="shared" si="1"/>
        <v>0</v>
      </c>
      <c r="N10"/>
    </row>
    <row r="11" spans="2:14" x14ac:dyDescent="0.2">
      <c r="B11" s="144" t="s">
        <v>204</v>
      </c>
      <c r="C11" s="145" t="s">
        <v>205</v>
      </c>
      <c r="D11" s="133"/>
      <c r="E11" s="148">
        <v>3.8</v>
      </c>
      <c r="F11" s="147">
        <f t="shared" si="0"/>
        <v>4.1514999999999995</v>
      </c>
      <c r="G11" s="114">
        <f t="shared" si="1"/>
        <v>0</v>
      </c>
      <c r="J11" s="205" t="s">
        <v>280</v>
      </c>
      <c r="K11" s="205"/>
      <c r="L11" s="205"/>
      <c r="M11" s="205"/>
      <c r="N11"/>
    </row>
    <row r="12" spans="2:14" x14ac:dyDescent="0.2">
      <c r="B12" s="144" t="s">
        <v>208</v>
      </c>
      <c r="C12" s="149" t="s">
        <v>209</v>
      </c>
      <c r="D12" s="133"/>
      <c r="E12" s="148">
        <v>3.8</v>
      </c>
      <c r="F12" s="147">
        <f t="shared" si="0"/>
        <v>4.1514999999999995</v>
      </c>
      <c r="G12" s="114">
        <f t="shared" si="1"/>
        <v>0</v>
      </c>
      <c r="J12" s="205"/>
      <c r="K12" s="205"/>
      <c r="L12" s="205"/>
      <c r="M12" s="205"/>
      <c r="N12"/>
    </row>
    <row r="13" spans="2:14" x14ac:dyDescent="0.2">
      <c r="B13" s="144" t="s">
        <v>212</v>
      </c>
      <c r="C13" s="145" t="s">
        <v>213</v>
      </c>
      <c r="D13" s="133"/>
      <c r="E13" s="148">
        <v>3.8</v>
      </c>
      <c r="F13" s="147">
        <f t="shared" si="0"/>
        <v>4.1514999999999995</v>
      </c>
      <c r="G13" s="114">
        <f t="shared" si="1"/>
        <v>0</v>
      </c>
      <c r="J13" s="205"/>
      <c r="K13" s="205"/>
      <c r="L13" s="205"/>
      <c r="M13" s="205"/>
      <c r="N13"/>
    </row>
    <row r="14" spans="2:14" x14ac:dyDescent="0.2">
      <c r="B14" s="144" t="s">
        <v>216</v>
      </c>
      <c r="C14" s="149" t="s">
        <v>217</v>
      </c>
      <c r="D14" s="133"/>
      <c r="E14" s="148">
        <v>3.8</v>
      </c>
      <c r="F14" s="147">
        <f t="shared" si="0"/>
        <v>4.1514999999999995</v>
      </c>
      <c r="G14" s="114">
        <f t="shared" si="1"/>
        <v>0</v>
      </c>
      <c r="J14" s="205"/>
      <c r="K14" s="205"/>
      <c r="L14" s="205"/>
      <c r="M14" s="205"/>
      <c r="N14"/>
    </row>
    <row r="15" spans="2:14" x14ac:dyDescent="0.2">
      <c r="B15" s="144" t="s">
        <v>220</v>
      </c>
      <c r="C15" s="149" t="s">
        <v>221</v>
      </c>
      <c r="D15" s="133"/>
      <c r="E15" s="148">
        <v>3.8</v>
      </c>
      <c r="F15" s="147">
        <f t="shared" si="0"/>
        <v>4.1514999999999995</v>
      </c>
      <c r="G15" s="114">
        <f t="shared" si="1"/>
        <v>0</v>
      </c>
      <c r="J15" s="205"/>
      <c r="K15" s="205"/>
      <c r="L15" s="205"/>
      <c r="M15" s="205"/>
      <c r="N15"/>
    </row>
    <row r="16" spans="2:14" x14ac:dyDescent="0.2">
      <c r="B16" s="144" t="s">
        <v>224</v>
      </c>
      <c r="C16" s="145" t="s">
        <v>225</v>
      </c>
      <c r="D16" s="133"/>
      <c r="E16" s="148">
        <v>3.8</v>
      </c>
      <c r="F16" s="147">
        <f t="shared" si="0"/>
        <v>4.1514999999999995</v>
      </c>
      <c r="G16" s="114">
        <f t="shared" si="1"/>
        <v>0</v>
      </c>
      <c r="J16" s="205"/>
      <c r="K16" s="205"/>
      <c r="L16" s="205"/>
      <c r="M16" s="205"/>
      <c r="N16"/>
    </row>
    <row r="17" spans="2:14" x14ac:dyDescent="0.2">
      <c r="B17" s="144" t="s">
        <v>227</v>
      </c>
      <c r="C17" s="150" t="s">
        <v>228</v>
      </c>
      <c r="D17" s="133"/>
      <c r="E17" s="148">
        <v>3.8</v>
      </c>
      <c r="F17" s="147">
        <f t="shared" si="0"/>
        <v>4.1514999999999995</v>
      </c>
      <c r="G17" s="114">
        <f t="shared" si="1"/>
        <v>0</v>
      </c>
      <c r="J17" s="205"/>
      <c r="K17" s="205"/>
      <c r="L17" s="205"/>
      <c r="M17" s="205"/>
      <c r="N17"/>
    </row>
    <row r="18" spans="2:14" x14ac:dyDescent="0.2">
      <c r="B18" s="144" t="s">
        <v>229</v>
      </c>
      <c r="C18" s="150" t="s">
        <v>230</v>
      </c>
      <c r="D18" s="133"/>
      <c r="E18" s="148">
        <v>3.8</v>
      </c>
      <c r="F18" s="147">
        <f t="shared" si="0"/>
        <v>4.1514999999999995</v>
      </c>
      <c r="G18" s="114">
        <f t="shared" si="1"/>
        <v>0</v>
      </c>
      <c r="N18"/>
    </row>
    <row r="19" spans="2:14" x14ac:dyDescent="0.2">
      <c r="B19" s="144" t="s">
        <v>231</v>
      </c>
      <c r="C19" s="150" t="s">
        <v>232</v>
      </c>
      <c r="D19" s="133"/>
      <c r="E19" s="148">
        <v>3.8</v>
      </c>
      <c r="F19" s="147">
        <f t="shared" si="0"/>
        <v>4.1514999999999995</v>
      </c>
      <c r="G19" s="114">
        <f t="shared" si="1"/>
        <v>0</v>
      </c>
      <c r="N19"/>
    </row>
    <row r="20" spans="2:14" x14ac:dyDescent="0.2">
      <c r="B20" s="144" t="s">
        <v>233</v>
      </c>
      <c r="C20" s="145" t="s">
        <v>234</v>
      </c>
      <c r="D20" s="133"/>
      <c r="E20" s="148">
        <v>3.8</v>
      </c>
      <c r="F20" s="147">
        <f t="shared" si="0"/>
        <v>4.1514999999999995</v>
      </c>
      <c r="G20" s="114">
        <f t="shared" si="1"/>
        <v>0</v>
      </c>
      <c r="N20"/>
    </row>
    <row r="21" spans="2:14" x14ac:dyDescent="0.2">
      <c r="B21" s="144" t="s">
        <v>235</v>
      </c>
      <c r="C21" s="149" t="s">
        <v>236</v>
      </c>
      <c r="D21" s="133"/>
      <c r="E21" s="148">
        <v>3.8</v>
      </c>
      <c r="F21" s="147">
        <f t="shared" si="0"/>
        <v>4.1514999999999995</v>
      </c>
      <c r="G21" s="114">
        <f t="shared" si="1"/>
        <v>0</v>
      </c>
      <c r="N21"/>
    </row>
    <row r="22" spans="2:14" x14ac:dyDescent="0.2">
      <c r="B22" s="144" t="s">
        <v>237</v>
      </c>
      <c r="C22" s="145" t="s">
        <v>238</v>
      </c>
      <c r="D22" s="133"/>
      <c r="E22" s="148">
        <v>3.8</v>
      </c>
      <c r="F22" s="147">
        <f t="shared" si="0"/>
        <v>4.1514999999999995</v>
      </c>
      <c r="G22" s="114">
        <f t="shared" si="1"/>
        <v>0</v>
      </c>
      <c r="N22"/>
    </row>
    <row r="23" spans="2:14" x14ac:dyDescent="0.2">
      <c r="B23" s="144" t="s">
        <v>239</v>
      </c>
      <c r="C23" s="150" t="s">
        <v>240</v>
      </c>
      <c r="D23" s="133"/>
      <c r="E23" s="148">
        <v>3.8</v>
      </c>
      <c r="F23" s="147">
        <f t="shared" si="0"/>
        <v>4.1514999999999995</v>
      </c>
      <c r="G23" s="114">
        <f t="shared" si="1"/>
        <v>0</v>
      </c>
      <c r="N23"/>
    </row>
    <row r="24" spans="2:14" x14ac:dyDescent="0.2">
      <c r="B24" s="144" t="s">
        <v>241</v>
      </c>
      <c r="C24" s="151" t="s">
        <v>242</v>
      </c>
      <c r="D24" s="138"/>
      <c r="E24" s="148">
        <v>3.8</v>
      </c>
      <c r="F24" s="147">
        <f t="shared" si="0"/>
        <v>4.1514999999999995</v>
      </c>
      <c r="G24" s="114">
        <f t="shared" si="1"/>
        <v>0</v>
      </c>
      <c r="N24"/>
    </row>
    <row r="25" spans="2:14" x14ac:dyDescent="0.2">
      <c r="B25" s="144" t="s">
        <v>243</v>
      </c>
      <c r="C25" s="151" t="s">
        <v>244</v>
      </c>
      <c r="D25" s="138"/>
      <c r="E25" s="148">
        <v>3.8</v>
      </c>
      <c r="F25" s="147">
        <f t="shared" si="0"/>
        <v>4.1514999999999995</v>
      </c>
      <c r="G25" s="114">
        <f t="shared" si="1"/>
        <v>0</v>
      </c>
      <c r="N25"/>
    </row>
    <row r="26" spans="2:14" x14ac:dyDescent="0.2">
      <c r="B26" s="144" t="s">
        <v>245</v>
      </c>
      <c r="C26" s="151" t="s">
        <v>246</v>
      </c>
      <c r="D26" s="138"/>
      <c r="E26" s="148">
        <v>3.8</v>
      </c>
      <c r="F26" s="147">
        <f t="shared" si="0"/>
        <v>4.1514999999999995</v>
      </c>
      <c r="G26" s="114">
        <f t="shared" si="1"/>
        <v>0</v>
      </c>
      <c r="N26"/>
    </row>
    <row r="27" spans="2:14" x14ac:dyDescent="0.2">
      <c r="B27" s="152" t="s">
        <v>186</v>
      </c>
      <c r="C27" s="145" t="s">
        <v>187</v>
      </c>
      <c r="D27" s="133"/>
      <c r="E27" s="153">
        <v>3.8</v>
      </c>
      <c r="F27" s="147">
        <f>SUM(E27+(E27*0.0925))</f>
        <v>4.1514999999999995</v>
      </c>
      <c r="G27" s="114">
        <f>SUM(D27*F27)</f>
        <v>0</v>
      </c>
      <c r="N27"/>
    </row>
    <row r="28" spans="2:14" x14ac:dyDescent="0.2">
      <c r="B28" s="144" t="s">
        <v>190</v>
      </c>
      <c r="C28" s="145" t="s">
        <v>191</v>
      </c>
      <c r="D28" s="133"/>
      <c r="E28" s="148">
        <v>3.8</v>
      </c>
      <c r="F28" s="147">
        <f t="shared" ref="F28:F43" si="2">SUM(E28+(E28*0.0925))</f>
        <v>4.1514999999999995</v>
      </c>
      <c r="G28" s="114">
        <f t="shared" ref="G28:G41" si="3">SUM(D28*F28)</f>
        <v>0</v>
      </c>
      <c r="N28"/>
    </row>
    <row r="29" spans="2:14" x14ac:dyDescent="0.2">
      <c r="B29" s="144" t="s">
        <v>194</v>
      </c>
      <c r="C29" s="145" t="s">
        <v>195</v>
      </c>
      <c r="D29" s="133"/>
      <c r="E29" s="148">
        <v>3.8</v>
      </c>
      <c r="F29" s="147">
        <f t="shared" si="2"/>
        <v>4.1514999999999995</v>
      </c>
      <c r="G29" s="114">
        <f t="shared" si="3"/>
        <v>0</v>
      </c>
      <c r="N29"/>
    </row>
    <row r="30" spans="2:14" x14ac:dyDescent="0.2">
      <c r="B30" s="144" t="s">
        <v>198</v>
      </c>
      <c r="C30" s="145" t="s">
        <v>199</v>
      </c>
      <c r="D30" s="133"/>
      <c r="E30" s="148">
        <v>3.8</v>
      </c>
      <c r="F30" s="147">
        <f t="shared" si="2"/>
        <v>4.1514999999999995</v>
      </c>
      <c r="G30" s="114">
        <f t="shared" si="3"/>
        <v>0</v>
      </c>
      <c r="N30"/>
    </row>
    <row r="31" spans="2:14" x14ac:dyDescent="0.2">
      <c r="B31" s="144" t="s">
        <v>202</v>
      </c>
      <c r="C31" s="145" t="s">
        <v>203</v>
      </c>
      <c r="D31" s="133"/>
      <c r="E31" s="148">
        <v>3.8</v>
      </c>
      <c r="F31" s="147">
        <f t="shared" si="2"/>
        <v>4.1514999999999995</v>
      </c>
      <c r="G31" s="114">
        <f t="shared" si="3"/>
        <v>0</v>
      </c>
      <c r="N31"/>
    </row>
    <row r="32" spans="2:14" x14ac:dyDescent="0.2">
      <c r="B32" s="144" t="s">
        <v>206</v>
      </c>
      <c r="C32" s="145" t="s">
        <v>207</v>
      </c>
      <c r="D32" s="133"/>
      <c r="E32" s="148">
        <v>3.8</v>
      </c>
      <c r="F32" s="147">
        <f t="shared" si="2"/>
        <v>4.1514999999999995</v>
      </c>
      <c r="G32" s="114">
        <f t="shared" si="3"/>
        <v>0</v>
      </c>
      <c r="N32"/>
    </row>
    <row r="33" spans="2:14" x14ac:dyDescent="0.2">
      <c r="B33" s="144" t="s">
        <v>210</v>
      </c>
      <c r="C33" s="149" t="s">
        <v>211</v>
      </c>
      <c r="D33" s="133"/>
      <c r="E33" s="148">
        <v>3.8</v>
      </c>
      <c r="F33" s="147">
        <f t="shared" si="2"/>
        <v>4.1514999999999995</v>
      </c>
      <c r="G33" s="114">
        <f t="shared" si="3"/>
        <v>0</v>
      </c>
      <c r="I33" s="43"/>
      <c r="J33" s="46"/>
      <c r="K33" s="26"/>
      <c r="L33" s="16"/>
      <c r="M33" s="44"/>
      <c r="N33" s="45"/>
    </row>
    <row r="34" spans="2:14" x14ac:dyDescent="0.2">
      <c r="B34" s="144" t="s">
        <v>214</v>
      </c>
      <c r="C34" s="145" t="s">
        <v>215</v>
      </c>
      <c r="D34" s="133"/>
      <c r="E34" s="148">
        <v>3.8</v>
      </c>
      <c r="F34" s="147">
        <f t="shared" si="2"/>
        <v>4.1514999999999995</v>
      </c>
      <c r="G34" s="114">
        <f t="shared" si="3"/>
        <v>0</v>
      </c>
      <c r="I34" s="43"/>
      <c r="J34" s="46"/>
      <c r="K34" s="26"/>
      <c r="L34" s="16"/>
      <c r="M34" s="44"/>
      <c r="N34" s="45"/>
    </row>
    <row r="35" spans="2:14" x14ac:dyDescent="0.2">
      <c r="B35" s="144" t="s">
        <v>218</v>
      </c>
      <c r="C35" s="149" t="s">
        <v>219</v>
      </c>
      <c r="D35" s="133"/>
      <c r="E35" s="148">
        <v>3.8</v>
      </c>
      <c r="F35" s="147">
        <f t="shared" si="2"/>
        <v>4.1514999999999995</v>
      </c>
      <c r="G35" s="114">
        <f t="shared" si="3"/>
        <v>0</v>
      </c>
      <c r="I35" s="43"/>
      <c r="J35" s="46"/>
      <c r="K35" s="26"/>
      <c r="L35" s="16"/>
      <c r="M35" s="44"/>
      <c r="N35" s="45"/>
    </row>
    <row r="36" spans="2:14" x14ac:dyDescent="0.2">
      <c r="B36" s="144" t="s">
        <v>222</v>
      </c>
      <c r="C36" s="149" t="s">
        <v>223</v>
      </c>
      <c r="D36" s="133"/>
      <c r="E36" s="148">
        <v>3.8</v>
      </c>
      <c r="F36" s="147">
        <f t="shared" si="2"/>
        <v>4.1514999999999995</v>
      </c>
      <c r="G36" s="114">
        <f t="shared" si="3"/>
        <v>0</v>
      </c>
      <c r="I36" s="43"/>
      <c r="J36" s="46"/>
      <c r="K36" s="26"/>
      <c r="L36" s="16"/>
      <c r="M36" s="44"/>
      <c r="N36" s="45"/>
    </row>
    <row r="37" spans="2:14" ht="25.5" x14ac:dyDescent="0.2">
      <c r="B37" s="144" t="s">
        <v>282</v>
      </c>
      <c r="C37" s="145" t="s">
        <v>226</v>
      </c>
      <c r="D37" s="133"/>
      <c r="E37" s="148">
        <v>3.8</v>
      </c>
      <c r="F37" s="147">
        <f t="shared" si="2"/>
        <v>4.1514999999999995</v>
      </c>
      <c r="G37" s="114">
        <f t="shared" si="3"/>
        <v>0</v>
      </c>
      <c r="I37" s="43"/>
      <c r="J37" s="46"/>
      <c r="K37" s="26"/>
      <c r="L37" s="16"/>
      <c r="M37" s="44"/>
      <c r="N37" s="45"/>
    </row>
    <row r="38" spans="2:14" x14ac:dyDescent="0.2">
      <c r="B38" s="110"/>
      <c r="C38" s="111" t="s">
        <v>226</v>
      </c>
      <c r="D38" s="112"/>
      <c r="E38" s="115">
        <v>3.8</v>
      </c>
      <c r="F38" s="113">
        <f t="shared" si="2"/>
        <v>4.1514999999999995</v>
      </c>
      <c r="G38" s="114">
        <f t="shared" si="3"/>
        <v>0</v>
      </c>
      <c r="I38" s="43"/>
      <c r="J38" s="46"/>
      <c r="K38" s="26"/>
      <c r="L38" s="16"/>
      <c r="M38" s="44"/>
      <c r="N38" s="45"/>
    </row>
    <row r="39" spans="2:14" x14ac:dyDescent="0.2">
      <c r="B39" s="110"/>
      <c r="C39" s="111" t="s">
        <v>226</v>
      </c>
      <c r="D39" s="112"/>
      <c r="E39" s="115">
        <v>3.8</v>
      </c>
      <c r="F39" s="113">
        <f t="shared" si="2"/>
        <v>4.1514999999999995</v>
      </c>
      <c r="G39" s="114">
        <f t="shared" si="3"/>
        <v>0</v>
      </c>
      <c r="I39" s="43"/>
      <c r="J39" s="46"/>
      <c r="K39" s="26"/>
      <c r="L39" s="16"/>
      <c r="M39" s="44"/>
      <c r="N39" s="45"/>
    </row>
    <row r="40" spans="2:14" x14ac:dyDescent="0.2">
      <c r="B40" s="110"/>
      <c r="C40" s="111" t="s">
        <v>226</v>
      </c>
      <c r="D40" s="112"/>
      <c r="E40" s="115">
        <v>3.8</v>
      </c>
      <c r="F40" s="113">
        <f t="shared" si="2"/>
        <v>4.1514999999999995</v>
      </c>
      <c r="G40" s="114">
        <f t="shared" si="3"/>
        <v>0</v>
      </c>
      <c r="I40" s="43"/>
      <c r="J40" s="46"/>
      <c r="K40" s="26"/>
      <c r="L40" s="16"/>
      <c r="M40" s="44"/>
      <c r="N40" s="45"/>
    </row>
    <row r="41" spans="2:14" x14ac:dyDescent="0.2">
      <c r="B41" s="110"/>
      <c r="C41" s="111" t="s">
        <v>226</v>
      </c>
      <c r="D41" s="112"/>
      <c r="E41" s="115">
        <v>3.8</v>
      </c>
      <c r="F41" s="113">
        <f t="shared" si="2"/>
        <v>4.1514999999999995</v>
      </c>
      <c r="G41" s="114">
        <f t="shared" si="3"/>
        <v>0</v>
      </c>
      <c r="I41" s="43"/>
      <c r="J41" s="46"/>
      <c r="K41" s="26"/>
      <c r="L41" s="16"/>
      <c r="M41" s="44"/>
      <c r="N41" s="45"/>
    </row>
    <row r="42" spans="2:14" x14ac:dyDescent="0.2">
      <c r="B42" s="110"/>
      <c r="C42" s="111" t="s">
        <v>226</v>
      </c>
      <c r="D42" s="112"/>
      <c r="E42" s="115">
        <v>3.8</v>
      </c>
      <c r="F42" s="113">
        <f t="shared" si="2"/>
        <v>4.1514999999999995</v>
      </c>
      <c r="G42" s="114">
        <f t="shared" ref="G42:G43" si="4">SUM(D42*F42)</f>
        <v>0</v>
      </c>
      <c r="N42"/>
    </row>
    <row r="43" spans="2:14" x14ac:dyDescent="0.2">
      <c r="B43" s="110"/>
      <c r="C43" s="111" t="s">
        <v>226</v>
      </c>
      <c r="D43" s="112"/>
      <c r="E43" s="115">
        <v>3.8</v>
      </c>
      <c r="F43" s="113">
        <f t="shared" si="2"/>
        <v>4.1514999999999995</v>
      </c>
      <c r="G43" s="114">
        <f t="shared" si="4"/>
        <v>0</v>
      </c>
      <c r="N43"/>
    </row>
    <row r="44" spans="2:14" x14ac:dyDescent="0.2">
      <c r="C44" s="18"/>
      <c r="D44" s="18"/>
      <c r="E44" s="18"/>
      <c r="N44"/>
    </row>
    <row r="45" spans="2:14" x14ac:dyDescent="0.2">
      <c r="N45"/>
    </row>
    <row r="46" spans="2:14" ht="16.5" thickBot="1" x14ac:dyDescent="0.25">
      <c r="C46" s="5"/>
      <c r="D46" s="184" t="s">
        <v>258</v>
      </c>
      <c r="E46" s="185"/>
      <c r="F46" s="185"/>
      <c r="G46" s="83">
        <f>SUM(G6:G43)</f>
        <v>0</v>
      </c>
      <c r="M46" s="24"/>
      <c r="N46"/>
    </row>
    <row r="47" spans="2:14" ht="13.5" thickTop="1" x14ac:dyDescent="0.2">
      <c r="N47"/>
    </row>
    <row r="49" spans="11:13" x14ac:dyDescent="0.2">
      <c r="K49" s="17"/>
      <c r="L49" s="19"/>
      <c r="M49" s="19"/>
    </row>
  </sheetData>
  <sheetProtection selectLockedCells="1"/>
  <mergeCells count="6">
    <mergeCell ref="D46:F46"/>
    <mergeCell ref="J11:M17"/>
    <mergeCell ref="B3:G3"/>
    <mergeCell ref="B4:N4"/>
    <mergeCell ref="B1:N1"/>
    <mergeCell ref="B2:N2"/>
  </mergeCells>
  <conditionalFormatting sqref="G1:G2 G4:G1048576">
    <cfRule type="cellIs" dxfId="0" priority="1" operator="equal">
      <formula>0</formula>
    </cfRule>
  </conditionalFormatting>
  <pageMargins left="0.25" right="0.2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GRAND TOTAL</vt:lpstr>
      <vt:lpstr>Page 1</vt:lpstr>
      <vt:lpstr>Page 2</vt:lpstr>
      <vt:lpstr>Page 3</vt:lpstr>
      <vt:lpstr>Page 4</vt:lpstr>
      <vt:lpstr>'Page 1'!Print_Area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Worker</dc:creator>
  <dc:description/>
  <cp:lastModifiedBy>Raichel Pomeroy</cp:lastModifiedBy>
  <cp:revision>3</cp:revision>
  <cp:lastPrinted>2025-10-10T21:14:57Z</cp:lastPrinted>
  <dcterms:created xsi:type="dcterms:W3CDTF">2018-06-01T14:15:23Z</dcterms:created>
  <dcterms:modified xsi:type="dcterms:W3CDTF">2025-10-10T21:28:40Z</dcterms:modified>
  <dc:language>en-US</dc:language>
</cp:coreProperties>
</file>